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SO 01 - Oprava železniční..." sheetId="2" r:id="rId2"/>
    <sheet name="SO 02 - Oprava železniční..." sheetId="3" r:id="rId3"/>
    <sheet name="SO 03 - Oprava nástupišť" sheetId="4" r:id="rId4"/>
    <sheet name="ON 1 - Materiál objednate..." sheetId="5" r:id="rId5"/>
    <sheet name="ON 2 - Materiál objednate..." sheetId="6" r:id="rId6"/>
    <sheet name="VON - Vedlejší a ostatní ..." sheetId="7" r:id="rId7"/>
  </sheets>
  <definedNames>
    <definedName name="_xlnm.Print_Area" localSheetId="0">'Rekapitulace zakázky'!$D$4:$AO$36,'Rekapitulace zakázky'!$C$42:$AQ$61</definedName>
    <definedName name="_xlnm.Print_Titles" localSheetId="0">'Rekapitulace zakázky'!$52:$52</definedName>
    <definedName name="_xlnm._FilterDatabase" localSheetId="1" hidden="1">'SO 01 - Oprava železniční...'!$C$79:$K$390</definedName>
    <definedName name="_xlnm.Print_Area" localSheetId="1">'SO 01 - Oprava železniční...'!$C$45:$J$61,'SO 01 - Oprava železniční...'!$C$67:$K$390</definedName>
    <definedName name="_xlnm.Print_Titles" localSheetId="1">'SO 01 - Oprava železniční...'!$79:$79</definedName>
    <definedName name="_xlnm._FilterDatabase" localSheetId="2" hidden="1">'SO 02 - Oprava železniční...'!$C$92:$K$816</definedName>
    <definedName name="_xlnm.Print_Area" localSheetId="2">'SO 02 - Oprava železniční...'!$C$45:$J$74,'SO 02 - Oprava železniční...'!$C$80:$K$816</definedName>
    <definedName name="_xlnm.Print_Titles" localSheetId="2">'SO 02 - Oprava železniční...'!$92:$92</definedName>
    <definedName name="_xlnm._FilterDatabase" localSheetId="3" hidden="1">'SO 03 - Oprava nástupišť'!$C$83:$K$161</definedName>
    <definedName name="_xlnm.Print_Area" localSheetId="3">'SO 03 - Oprava nástupišť'!$C$45:$J$65,'SO 03 - Oprava nástupišť'!$C$71:$K$161</definedName>
    <definedName name="_xlnm.Print_Titles" localSheetId="3">'SO 03 - Oprava nástupišť'!$83:$83</definedName>
    <definedName name="_xlnm._FilterDatabase" localSheetId="4" hidden="1">'ON 1 - Materiál objednate...'!$C$78:$K$134</definedName>
    <definedName name="_xlnm.Print_Area" localSheetId="4">'ON 1 - Materiál objednate...'!$C$45:$J$60,'ON 1 - Materiál objednate...'!$C$66:$K$134</definedName>
    <definedName name="_xlnm.Print_Titles" localSheetId="4">'ON 1 - Materiál objednate...'!$78:$78</definedName>
    <definedName name="_xlnm._FilterDatabase" localSheetId="5" hidden="1">'ON 2 - Materiál objednate...'!$C$78:$K$81</definedName>
    <definedName name="_xlnm.Print_Area" localSheetId="5">'ON 2 - Materiál objednate...'!$C$45:$J$60,'ON 2 - Materiál objednate...'!$C$66:$K$81</definedName>
    <definedName name="_xlnm.Print_Titles" localSheetId="5">'ON 2 - Materiál objednate...'!$78:$78</definedName>
    <definedName name="_xlnm._FilterDatabase" localSheetId="6" hidden="1">'VON - Vedlejší a ostatní ...'!$C$79:$K$99</definedName>
    <definedName name="_xlnm.Print_Area" localSheetId="6">'VON - Vedlejší a ostatní ...'!$C$45:$J$61,'VON - Vedlejší a ostatní ...'!$C$67:$K$99</definedName>
    <definedName name="_xlnm.Print_Titles" localSheetId="6">'VON - Vedlejší a ostatní ...'!$79:$79</definedName>
  </definedNames>
  <calcPr/>
</workbook>
</file>

<file path=xl/calcChain.xml><?xml version="1.0" encoding="utf-8"?>
<calcChain xmlns="http://schemas.openxmlformats.org/spreadsheetml/2006/main">
  <c i="7" l="1" r="J37"/>
  <c r="J36"/>
  <c i="1" r="AY60"/>
  <c i="7" r="J35"/>
  <c i="1" r="AX60"/>
  <c i="7" r="BI98"/>
  <c r="BH98"/>
  <c r="BG98"/>
  <c r="BF98"/>
  <c r="T98"/>
  <c r="R98"/>
  <c r="P98"/>
  <c r="BI96"/>
  <c r="BH96"/>
  <c r="BG96"/>
  <c r="BF96"/>
  <c r="T96"/>
  <c r="R96"/>
  <c r="P96"/>
  <c r="BI94"/>
  <c r="BH94"/>
  <c r="BG94"/>
  <c r="BF94"/>
  <c r="T94"/>
  <c r="R94"/>
  <c r="P94"/>
  <c r="BI92"/>
  <c r="BH92"/>
  <c r="BG92"/>
  <c r="BF92"/>
  <c r="T92"/>
  <c r="R92"/>
  <c r="P92"/>
  <c r="BI90"/>
  <c r="BH90"/>
  <c r="BG90"/>
  <c r="BF90"/>
  <c r="T90"/>
  <c r="R90"/>
  <c r="P90"/>
  <c r="BI88"/>
  <c r="BH88"/>
  <c r="BG88"/>
  <c r="BF88"/>
  <c r="T88"/>
  <c r="R88"/>
  <c r="P88"/>
  <c r="BI86"/>
  <c r="BH86"/>
  <c r="BG86"/>
  <c r="BF86"/>
  <c r="T86"/>
  <c r="R86"/>
  <c r="P86"/>
  <c r="BI84"/>
  <c r="BH84"/>
  <c r="BG84"/>
  <c r="BF84"/>
  <c r="T84"/>
  <c r="R84"/>
  <c r="P84"/>
  <c r="BI82"/>
  <c r="BH82"/>
  <c r="BG82"/>
  <c r="BF82"/>
  <c r="T82"/>
  <c r="R82"/>
  <c r="P82"/>
  <c r="J77"/>
  <c r="J76"/>
  <c r="F76"/>
  <c r="F74"/>
  <c r="E72"/>
  <c r="J55"/>
  <c r="J54"/>
  <c r="F54"/>
  <c r="F52"/>
  <c r="E50"/>
  <c r="J18"/>
  <c r="E18"/>
  <c r="F77"/>
  <c r="J17"/>
  <c r="J12"/>
  <c r="J52"/>
  <c r="E7"/>
  <c r="E70"/>
  <c i="6" r="J37"/>
  <c r="J36"/>
  <c i="1" r="AY59"/>
  <c i="6" r="J35"/>
  <c i="1" r="AX59"/>
  <c i="6" r="BI80"/>
  <c r="BH80"/>
  <c r="BG80"/>
  <c r="BF80"/>
  <c r="T80"/>
  <c r="T79"/>
  <c r="R80"/>
  <c r="R79"/>
  <c r="P80"/>
  <c r="P79"/>
  <c i="1" r="AU59"/>
  <c i="6" r="J76"/>
  <c r="J75"/>
  <c r="F75"/>
  <c r="F73"/>
  <c r="E71"/>
  <c r="J55"/>
  <c r="J54"/>
  <c r="F54"/>
  <c r="F52"/>
  <c r="E50"/>
  <c r="J18"/>
  <c r="E18"/>
  <c r="F55"/>
  <c r="J17"/>
  <c r="J12"/>
  <c r="J73"/>
  <c r="E7"/>
  <c r="E69"/>
  <c i="5" r="J37"/>
  <c r="J36"/>
  <c i="1" r="AY58"/>
  <c i="5" r="J35"/>
  <c i="1" r="AX58"/>
  <c i="5" r="BI132"/>
  <c r="BH132"/>
  <c r="BG132"/>
  <c r="BF132"/>
  <c r="T132"/>
  <c r="R132"/>
  <c r="P132"/>
  <c r="BI128"/>
  <c r="BH128"/>
  <c r="BG128"/>
  <c r="BF128"/>
  <c r="T128"/>
  <c r="R128"/>
  <c r="P128"/>
  <c r="BI124"/>
  <c r="BH124"/>
  <c r="BG124"/>
  <c r="BF124"/>
  <c r="T124"/>
  <c r="R124"/>
  <c r="P124"/>
  <c r="BI120"/>
  <c r="BH120"/>
  <c r="BG120"/>
  <c r="BF120"/>
  <c r="T120"/>
  <c r="R120"/>
  <c r="P120"/>
  <c r="BI105"/>
  <c r="BH105"/>
  <c r="BG105"/>
  <c r="BF105"/>
  <c r="T105"/>
  <c r="R105"/>
  <c r="P105"/>
  <c r="BI101"/>
  <c r="BH101"/>
  <c r="BG101"/>
  <c r="BF101"/>
  <c r="T101"/>
  <c r="R101"/>
  <c r="P101"/>
  <c r="BI97"/>
  <c r="BH97"/>
  <c r="BG97"/>
  <c r="BF97"/>
  <c r="T97"/>
  <c r="R97"/>
  <c r="P97"/>
  <c r="BI93"/>
  <c r="BH93"/>
  <c r="BG93"/>
  <c r="BF93"/>
  <c r="T93"/>
  <c r="R93"/>
  <c r="P93"/>
  <c r="BI89"/>
  <c r="BH89"/>
  <c r="BG89"/>
  <c r="BF89"/>
  <c r="T89"/>
  <c r="R89"/>
  <c r="P89"/>
  <c r="BI80"/>
  <c r="BH80"/>
  <c r="BG80"/>
  <c r="BF80"/>
  <c r="T80"/>
  <c r="R80"/>
  <c r="P80"/>
  <c r="J76"/>
  <c r="J75"/>
  <c r="F75"/>
  <c r="F73"/>
  <c r="E71"/>
  <c r="J55"/>
  <c r="J54"/>
  <c r="F54"/>
  <c r="F52"/>
  <c r="E50"/>
  <c r="J18"/>
  <c r="E18"/>
  <c r="F55"/>
  <c r="J17"/>
  <c r="J12"/>
  <c r="J73"/>
  <c r="E7"/>
  <c r="E48"/>
  <c i="4" r="J85"/>
  <c r="J37"/>
  <c r="J36"/>
  <c i="1" r="AY57"/>
  <c i="4" r="J35"/>
  <c i="1" r="AX57"/>
  <c i="4" r="BI158"/>
  <c r="BH158"/>
  <c r="BG158"/>
  <c r="BF158"/>
  <c r="T158"/>
  <c r="R158"/>
  <c r="P158"/>
  <c r="BI154"/>
  <c r="BH154"/>
  <c r="BG154"/>
  <c r="BF154"/>
  <c r="T154"/>
  <c r="R154"/>
  <c r="P154"/>
  <c r="BI150"/>
  <c r="BH150"/>
  <c r="BG150"/>
  <c r="BF150"/>
  <c r="T150"/>
  <c r="R150"/>
  <c r="P150"/>
  <c r="BI146"/>
  <c r="BH146"/>
  <c r="BG146"/>
  <c r="BF146"/>
  <c r="T146"/>
  <c r="R146"/>
  <c r="P146"/>
  <c r="BI141"/>
  <c r="BH141"/>
  <c r="BG141"/>
  <c r="BF141"/>
  <c r="T141"/>
  <c r="R141"/>
  <c r="P141"/>
  <c r="BI137"/>
  <c r="BH137"/>
  <c r="BG137"/>
  <c r="BF137"/>
  <c r="T137"/>
  <c r="R137"/>
  <c r="P137"/>
  <c r="BI133"/>
  <c r="BH133"/>
  <c r="BG133"/>
  <c r="BF133"/>
  <c r="T133"/>
  <c r="R133"/>
  <c r="P133"/>
  <c r="BI129"/>
  <c r="BH129"/>
  <c r="BG129"/>
  <c r="BF129"/>
  <c r="T129"/>
  <c r="R129"/>
  <c r="P129"/>
  <c r="BI124"/>
  <c r="BH124"/>
  <c r="BG124"/>
  <c r="BF124"/>
  <c r="T124"/>
  <c r="R124"/>
  <c r="P124"/>
  <c r="BI120"/>
  <c r="BH120"/>
  <c r="BG120"/>
  <c r="BF120"/>
  <c r="T120"/>
  <c r="R120"/>
  <c r="P120"/>
  <c r="BI116"/>
  <c r="BH116"/>
  <c r="BG116"/>
  <c r="BF116"/>
  <c r="T116"/>
  <c r="R116"/>
  <c r="P116"/>
  <c r="BI112"/>
  <c r="BH112"/>
  <c r="BG112"/>
  <c r="BF112"/>
  <c r="T112"/>
  <c r="R112"/>
  <c r="P112"/>
  <c r="BI108"/>
  <c r="BH108"/>
  <c r="BG108"/>
  <c r="BF108"/>
  <c r="T108"/>
  <c r="R108"/>
  <c r="P108"/>
  <c r="BI104"/>
  <c r="BH104"/>
  <c r="BG104"/>
  <c r="BF104"/>
  <c r="T104"/>
  <c r="R104"/>
  <c r="P104"/>
  <c r="BI100"/>
  <c r="BH100"/>
  <c r="BG100"/>
  <c r="BF100"/>
  <c r="T100"/>
  <c r="R100"/>
  <c r="P100"/>
  <c r="BI96"/>
  <c r="BH96"/>
  <c r="BG96"/>
  <c r="BF96"/>
  <c r="T96"/>
  <c r="R96"/>
  <c r="P96"/>
  <c r="BI92"/>
  <c r="BH92"/>
  <c r="BG92"/>
  <c r="BF92"/>
  <c r="T92"/>
  <c r="R92"/>
  <c r="P92"/>
  <c r="BI90"/>
  <c r="BH90"/>
  <c r="BG90"/>
  <c r="BF90"/>
  <c r="T90"/>
  <c r="R90"/>
  <c r="P90"/>
  <c r="BI88"/>
  <c r="BH88"/>
  <c r="BG88"/>
  <c r="BF88"/>
  <c r="T88"/>
  <c r="R88"/>
  <c r="P88"/>
  <c r="J60"/>
  <c r="J81"/>
  <c r="J80"/>
  <c r="F80"/>
  <c r="F78"/>
  <c r="E76"/>
  <c r="J55"/>
  <c r="J54"/>
  <c r="F54"/>
  <c r="F52"/>
  <c r="E50"/>
  <c r="J18"/>
  <c r="E18"/>
  <c r="F55"/>
  <c r="J17"/>
  <c r="J12"/>
  <c r="J78"/>
  <c r="E7"/>
  <c r="E74"/>
  <c i="3" r="J94"/>
  <c r="J37"/>
  <c r="J36"/>
  <c i="1" r="AY56"/>
  <c i="3" r="J35"/>
  <c i="1" r="AX56"/>
  <c i="3" r="BI815"/>
  <c r="BH815"/>
  <c r="BG815"/>
  <c r="BF815"/>
  <c r="T815"/>
  <c r="R815"/>
  <c r="P815"/>
  <c r="BI811"/>
  <c r="BH811"/>
  <c r="BG811"/>
  <c r="BF811"/>
  <c r="T811"/>
  <c r="R811"/>
  <c r="P811"/>
  <c r="BI807"/>
  <c r="BH807"/>
  <c r="BG807"/>
  <c r="BF807"/>
  <c r="T807"/>
  <c r="R807"/>
  <c r="P807"/>
  <c r="BI803"/>
  <c r="BH803"/>
  <c r="BG803"/>
  <c r="BF803"/>
  <c r="T803"/>
  <c r="R803"/>
  <c r="P803"/>
  <c r="BI799"/>
  <c r="BH799"/>
  <c r="BG799"/>
  <c r="BF799"/>
  <c r="T799"/>
  <c r="R799"/>
  <c r="P799"/>
  <c r="BI797"/>
  <c r="BH797"/>
  <c r="BG797"/>
  <c r="BF797"/>
  <c r="T797"/>
  <c r="R797"/>
  <c r="P797"/>
  <c r="BI793"/>
  <c r="BH793"/>
  <c r="BG793"/>
  <c r="BF793"/>
  <c r="T793"/>
  <c r="R793"/>
  <c r="P793"/>
  <c r="BI789"/>
  <c r="BH789"/>
  <c r="BG789"/>
  <c r="BF789"/>
  <c r="T789"/>
  <c r="R789"/>
  <c r="P789"/>
  <c r="BI785"/>
  <c r="BH785"/>
  <c r="BG785"/>
  <c r="BF785"/>
  <c r="T785"/>
  <c r="R785"/>
  <c r="P785"/>
  <c r="BI781"/>
  <c r="BH781"/>
  <c r="BG781"/>
  <c r="BF781"/>
  <c r="T781"/>
  <c r="R781"/>
  <c r="P781"/>
  <c r="BI779"/>
  <c r="BH779"/>
  <c r="BG779"/>
  <c r="BF779"/>
  <c r="T779"/>
  <c r="R779"/>
  <c r="P779"/>
  <c r="BI775"/>
  <c r="BH775"/>
  <c r="BG775"/>
  <c r="BF775"/>
  <c r="T775"/>
  <c r="R775"/>
  <c r="P775"/>
  <c r="BI773"/>
  <c r="BH773"/>
  <c r="BG773"/>
  <c r="BF773"/>
  <c r="T773"/>
  <c r="R773"/>
  <c r="P773"/>
  <c r="BI769"/>
  <c r="BH769"/>
  <c r="BG769"/>
  <c r="BF769"/>
  <c r="T769"/>
  <c r="R769"/>
  <c r="P769"/>
  <c r="BI765"/>
  <c r="BH765"/>
  <c r="BG765"/>
  <c r="BF765"/>
  <c r="T765"/>
  <c r="R765"/>
  <c r="P765"/>
  <c r="BI761"/>
  <c r="BH761"/>
  <c r="BG761"/>
  <c r="BF761"/>
  <c r="T761"/>
  <c r="R761"/>
  <c r="P761"/>
  <c r="BI757"/>
  <c r="BH757"/>
  <c r="BG757"/>
  <c r="BF757"/>
  <c r="T757"/>
  <c r="R757"/>
  <c r="P757"/>
  <c r="BI752"/>
  <c r="BH752"/>
  <c r="BG752"/>
  <c r="BF752"/>
  <c r="T752"/>
  <c r="R752"/>
  <c r="P752"/>
  <c r="BI748"/>
  <c r="BH748"/>
  <c r="BG748"/>
  <c r="BF748"/>
  <c r="T748"/>
  <c r="R748"/>
  <c r="P748"/>
  <c r="BI744"/>
  <c r="BH744"/>
  <c r="BG744"/>
  <c r="BF744"/>
  <c r="T744"/>
  <c r="R744"/>
  <c r="P744"/>
  <c r="BI740"/>
  <c r="BH740"/>
  <c r="BG740"/>
  <c r="BF740"/>
  <c r="T740"/>
  <c r="R740"/>
  <c r="P740"/>
  <c r="BI736"/>
  <c r="BH736"/>
  <c r="BG736"/>
  <c r="BF736"/>
  <c r="T736"/>
  <c r="R736"/>
  <c r="P736"/>
  <c r="BI732"/>
  <c r="BH732"/>
  <c r="BG732"/>
  <c r="BF732"/>
  <c r="T732"/>
  <c r="R732"/>
  <c r="P732"/>
  <c r="BI728"/>
  <c r="BH728"/>
  <c r="BG728"/>
  <c r="BF728"/>
  <c r="T728"/>
  <c r="R728"/>
  <c r="P728"/>
  <c r="BI726"/>
  <c r="BH726"/>
  <c r="BG726"/>
  <c r="BF726"/>
  <c r="T726"/>
  <c r="R726"/>
  <c r="P726"/>
  <c r="BI724"/>
  <c r="BH724"/>
  <c r="BG724"/>
  <c r="BF724"/>
  <c r="T724"/>
  <c r="R724"/>
  <c r="P724"/>
  <c r="BI722"/>
  <c r="BH722"/>
  <c r="BG722"/>
  <c r="BF722"/>
  <c r="T722"/>
  <c r="R722"/>
  <c r="P722"/>
  <c r="BI720"/>
  <c r="BH720"/>
  <c r="BG720"/>
  <c r="BF720"/>
  <c r="T720"/>
  <c r="R720"/>
  <c r="P720"/>
  <c r="BI718"/>
  <c r="BH718"/>
  <c r="BG718"/>
  <c r="BF718"/>
  <c r="T718"/>
  <c r="R718"/>
  <c r="P718"/>
  <c r="BI716"/>
  <c r="BH716"/>
  <c r="BG716"/>
  <c r="BF716"/>
  <c r="T716"/>
  <c r="R716"/>
  <c r="P716"/>
  <c r="BI714"/>
  <c r="BH714"/>
  <c r="BG714"/>
  <c r="BF714"/>
  <c r="T714"/>
  <c r="R714"/>
  <c r="P714"/>
  <c r="BI712"/>
  <c r="BH712"/>
  <c r="BG712"/>
  <c r="BF712"/>
  <c r="T712"/>
  <c r="R712"/>
  <c r="P712"/>
  <c r="BI710"/>
  <c r="BH710"/>
  <c r="BG710"/>
  <c r="BF710"/>
  <c r="T710"/>
  <c r="R710"/>
  <c r="P710"/>
  <c r="BI708"/>
  <c r="BH708"/>
  <c r="BG708"/>
  <c r="BF708"/>
  <c r="T708"/>
  <c r="R708"/>
  <c r="P708"/>
  <c r="BI704"/>
  <c r="BH704"/>
  <c r="BG704"/>
  <c r="BF704"/>
  <c r="T704"/>
  <c r="R704"/>
  <c r="P704"/>
  <c r="BI700"/>
  <c r="BH700"/>
  <c r="BG700"/>
  <c r="BF700"/>
  <c r="T700"/>
  <c r="R700"/>
  <c r="P700"/>
  <c r="BI696"/>
  <c r="BH696"/>
  <c r="BG696"/>
  <c r="BF696"/>
  <c r="T696"/>
  <c r="R696"/>
  <c r="P696"/>
  <c r="BI692"/>
  <c r="BH692"/>
  <c r="BG692"/>
  <c r="BF692"/>
  <c r="T692"/>
  <c r="R692"/>
  <c r="P692"/>
  <c r="BI688"/>
  <c r="BH688"/>
  <c r="BG688"/>
  <c r="BF688"/>
  <c r="T688"/>
  <c r="R688"/>
  <c r="P688"/>
  <c r="BI683"/>
  <c r="BH683"/>
  <c r="BG683"/>
  <c r="BF683"/>
  <c r="T683"/>
  <c r="R683"/>
  <c r="P683"/>
  <c r="BI679"/>
  <c r="BH679"/>
  <c r="BG679"/>
  <c r="BF679"/>
  <c r="T679"/>
  <c r="R679"/>
  <c r="P679"/>
  <c r="BI675"/>
  <c r="BH675"/>
  <c r="BG675"/>
  <c r="BF675"/>
  <c r="T675"/>
  <c r="R675"/>
  <c r="P675"/>
  <c r="BI671"/>
  <c r="BH671"/>
  <c r="BG671"/>
  <c r="BF671"/>
  <c r="T671"/>
  <c r="R671"/>
  <c r="P671"/>
  <c r="BI667"/>
  <c r="BH667"/>
  <c r="BG667"/>
  <c r="BF667"/>
  <c r="T667"/>
  <c r="R667"/>
  <c r="P667"/>
  <c r="BI663"/>
  <c r="BH663"/>
  <c r="BG663"/>
  <c r="BF663"/>
  <c r="T663"/>
  <c r="R663"/>
  <c r="P663"/>
  <c r="BI659"/>
  <c r="BH659"/>
  <c r="BG659"/>
  <c r="BF659"/>
  <c r="T659"/>
  <c r="R659"/>
  <c r="P659"/>
  <c r="BI657"/>
  <c r="BH657"/>
  <c r="BG657"/>
  <c r="BF657"/>
  <c r="T657"/>
  <c r="R657"/>
  <c r="P657"/>
  <c r="BI655"/>
  <c r="BH655"/>
  <c r="BG655"/>
  <c r="BF655"/>
  <c r="T655"/>
  <c r="R655"/>
  <c r="P655"/>
  <c r="BI653"/>
  <c r="BH653"/>
  <c r="BG653"/>
  <c r="BF653"/>
  <c r="T653"/>
  <c r="R653"/>
  <c r="P653"/>
  <c r="BI651"/>
  <c r="BH651"/>
  <c r="BG651"/>
  <c r="BF651"/>
  <c r="T651"/>
  <c r="R651"/>
  <c r="P651"/>
  <c r="BI649"/>
  <c r="BH649"/>
  <c r="BG649"/>
  <c r="BF649"/>
  <c r="T649"/>
  <c r="R649"/>
  <c r="P649"/>
  <c r="BI647"/>
  <c r="BH647"/>
  <c r="BG647"/>
  <c r="BF647"/>
  <c r="T647"/>
  <c r="R647"/>
  <c r="P647"/>
  <c r="BI645"/>
  <c r="BH645"/>
  <c r="BG645"/>
  <c r="BF645"/>
  <c r="T645"/>
  <c r="R645"/>
  <c r="P645"/>
  <c r="BI643"/>
  <c r="BH643"/>
  <c r="BG643"/>
  <c r="BF643"/>
  <c r="T643"/>
  <c r="R643"/>
  <c r="P643"/>
  <c r="BI641"/>
  <c r="BH641"/>
  <c r="BG641"/>
  <c r="BF641"/>
  <c r="T641"/>
  <c r="R641"/>
  <c r="P641"/>
  <c r="BI639"/>
  <c r="BH639"/>
  <c r="BG639"/>
  <c r="BF639"/>
  <c r="T639"/>
  <c r="R639"/>
  <c r="P639"/>
  <c r="BI637"/>
  <c r="BH637"/>
  <c r="BG637"/>
  <c r="BF637"/>
  <c r="T637"/>
  <c r="R637"/>
  <c r="P637"/>
  <c r="BI635"/>
  <c r="BH635"/>
  <c r="BG635"/>
  <c r="BF635"/>
  <c r="T635"/>
  <c r="R635"/>
  <c r="P635"/>
  <c r="BI633"/>
  <c r="BH633"/>
  <c r="BG633"/>
  <c r="BF633"/>
  <c r="T633"/>
  <c r="R633"/>
  <c r="P633"/>
  <c r="BI631"/>
  <c r="BH631"/>
  <c r="BG631"/>
  <c r="BF631"/>
  <c r="T631"/>
  <c r="R631"/>
  <c r="P631"/>
  <c r="BI627"/>
  <c r="BH627"/>
  <c r="BG627"/>
  <c r="BF627"/>
  <c r="T627"/>
  <c r="R627"/>
  <c r="P627"/>
  <c r="BI623"/>
  <c r="BH623"/>
  <c r="BG623"/>
  <c r="BF623"/>
  <c r="T623"/>
  <c r="R623"/>
  <c r="P623"/>
  <c r="BI619"/>
  <c r="BH619"/>
  <c r="BG619"/>
  <c r="BF619"/>
  <c r="T619"/>
  <c r="R619"/>
  <c r="P619"/>
  <c r="BI615"/>
  <c r="BH615"/>
  <c r="BG615"/>
  <c r="BF615"/>
  <c r="T615"/>
  <c r="R615"/>
  <c r="P615"/>
  <c r="BI611"/>
  <c r="BH611"/>
  <c r="BG611"/>
  <c r="BF611"/>
  <c r="T611"/>
  <c r="R611"/>
  <c r="P611"/>
  <c r="BI606"/>
  <c r="BH606"/>
  <c r="BG606"/>
  <c r="BF606"/>
  <c r="T606"/>
  <c r="R606"/>
  <c r="P606"/>
  <c r="BI602"/>
  <c r="BH602"/>
  <c r="BG602"/>
  <c r="BF602"/>
  <c r="T602"/>
  <c r="R602"/>
  <c r="P602"/>
  <c r="BI597"/>
  <c r="BH597"/>
  <c r="BG597"/>
  <c r="BF597"/>
  <c r="T597"/>
  <c r="R597"/>
  <c r="P597"/>
  <c r="BI593"/>
  <c r="BH593"/>
  <c r="BG593"/>
  <c r="BF593"/>
  <c r="T593"/>
  <c r="R593"/>
  <c r="P593"/>
  <c r="BI589"/>
  <c r="BH589"/>
  <c r="BG589"/>
  <c r="BF589"/>
  <c r="T589"/>
  <c r="R589"/>
  <c r="P589"/>
  <c r="BI587"/>
  <c r="BH587"/>
  <c r="BG587"/>
  <c r="BF587"/>
  <c r="T587"/>
  <c r="R587"/>
  <c r="P587"/>
  <c r="BI583"/>
  <c r="BH583"/>
  <c r="BG583"/>
  <c r="BF583"/>
  <c r="T583"/>
  <c r="R583"/>
  <c r="P583"/>
  <c r="BI579"/>
  <c r="BH579"/>
  <c r="BG579"/>
  <c r="BF579"/>
  <c r="T579"/>
  <c r="R579"/>
  <c r="P579"/>
  <c r="BI575"/>
  <c r="BH575"/>
  <c r="BG575"/>
  <c r="BF575"/>
  <c r="T575"/>
  <c r="R575"/>
  <c r="P575"/>
  <c r="BI571"/>
  <c r="BH571"/>
  <c r="BG571"/>
  <c r="BF571"/>
  <c r="T571"/>
  <c r="R571"/>
  <c r="P571"/>
  <c r="BI569"/>
  <c r="BH569"/>
  <c r="BG569"/>
  <c r="BF569"/>
  <c r="T569"/>
  <c r="R569"/>
  <c r="P569"/>
  <c r="BI565"/>
  <c r="BH565"/>
  <c r="BG565"/>
  <c r="BF565"/>
  <c r="T565"/>
  <c r="R565"/>
  <c r="P565"/>
  <c r="BI563"/>
  <c r="BH563"/>
  <c r="BG563"/>
  <c r="BF563"/>
  <c r="T563"/>
  <c r="R563"/>
  <c r="P563"/>
  <c r="BI559"/>
  <c r="BH559"/>
  <c r="BG559"/>
  <c r="BF559"/>
  <c r="T559"/>
  <c r="R559"/>
  <c r="P559"/>
  <c r="BI555"/>
  <c r="BH555"/>
  <c r="BG555"/>
  <c r="BF555"/>
  <c r="T555"/>
  <c r="R555"/>
  <c r="P555"/>
  <c r="BI551"/>
  <c r="BH551"/>
  <c r="BG551"/>
  <c r="BF551"/>
  <c r="T551"/>
  <c r="R551"/>
  <c r="P551"/>
  <c r="BI547"/>
  <c r="BH547"/>
  <c r="BG547"/>
  <c r="BF547"/>
  <c r="T547"/>
  <c r="R547"/>
  <c r="P547"/>
  <c r="BI542"/>
  <c r="BH542"/>
  <c r="BG542"/>
  <c r="BF542"/>
  <c r="T542"/>
  <c r="R542"/>
  <c r="P542"/>
  <c r="BI538"/>
  <c r="BH538"/>
  <c r="BG538"/>
  <c r="BF538"/>
  <c r="T538"/>
  <c r="R538"/>
  <c r="P538"/>
  <c r="BI534"/>
  <c r="BH534"/>
  <c r="BG534"/>
  <c r="BF534"/>
  <c r="T534"/>
  <c r="R534"/>
  <c r="P534"/>
  <c r="BI530"/>
  <c r="BH530"/>
  <c r="BG530"/>
  <c r="BF530"/>
  <c r="T530"/>
  <c r="R530"/>
  <c r="P530"/>
  <c r="BI526"/>
  <c r="BH526"/>
  <c r="BG526"/>
  <c r="BF526"/>
  <c r="T526"/>
  <c r="R526"/>
  <c r="P526"/>
  <c r="BI522"/>
  <c r="BH522"/>
  <c r="BG522"/>
  <c r="BF522"/>
  <c r="T522"/>
  <c r="R522"/>
  <c r="P522"/>
  <c r="BI518"/>
  <c r="BH518"/>
  <c r="BG518"/>
  <c r="BF518"/>
  <c r="T518"/>
  <c r="R518"/>
  <c r="P518"/>
  <c r="BI516"/>
  <c r="BH516"/>
  <c r="BG516"/>
  <c r="BF516"/>
  <c r="T516"/>
  <c r="R516"/>
  <c r="P516"/>
  <c r="BI514"/>
  <c r="BH514"/>
  <c r="BG514"/>
  <c r="BF514"/>
  <c r="T514"/>
  <c r="R514"/>
  <c r="P514"/>
  <c r="BI512"/>
  <c r="BH512"/>
  <c r="BG512"/>
  <c r="BF512"/>
  <c r="T512"/>
  <c r="R512"/>
  <c r="P512"/>
  <c r="BI510"/>
  <c r="BH510"/>
  <c r="BG510"/>
  <c r="BF510"/>
  <c r="T510"/>
  <c r="R510"/>
  <c r="P510"/>
  <c r="BI508"/>
  <c r="BH508"/>
  <c r="BG508"/>
  <c r="BF508"/>
  <c r="T508"/>
  <c r="R508"/>
  <c r="P508"/>
  <c r="BI506"/>
  <c r="BH506"/>
  <c r="BG506"/>
  <c r="BF506"/>
  <c r="T506"/>
  <c r="R506"/>
  <c r="P506"/>
  <c r="BI504"/>
  <c r="BH504"/>
  <c r="BG504"/>
  <c r="BF504"/>
  <c r="T504"/>
  <c r="R504"/>
  <c r="P504"/>
  <c r="BI502"/>
  <c r="BH502"/>
  <c r="BG502"/>
  <c r="BF502"/>
  <c r="T502"/>
  <c r="R502"/>
  <c r="P502"/>
  <c r="BI500"/>
  <c r="BH500"/>
  <c r="BG500"/>
  <c r="BF500"/>
  <c r="T500"/>
  <c r="R500"/>
  <c r="P500"/>
  <c r="BI496"/>
  <c r="BH496"/>
  <c r="BG496"/>
  <c r="BF496"/>
  <c r="T496"/>
  <c r="R496"/>
  <c r="P496"/>
  <c r="BI492"/>
  <c r="BH492"/>
  <c r="BG492"/>
  <c r="BF492"/>
  <c r="T492"/>
  <c r="R492"/>
  <c r="P492"/>
  <c r="BI488"/>
  <c r="BH488"/>
  <c r="BG488"/>
  <c r="BF488"/>
  <c r="T488"/>
  <c r="R488"/>
  <c r="P488"/>
  <c r="BI484"/>
  <c r="BH484"/>
  <c r="BG484"/>
  <c r="BF484"/>
  <c r="T484"/>
  <c r="R484"/>
  <c r="P484"/>
  <c r="BI480"/>
  <c r="BH480"/>
  <c r="BG480"/>
  <c r="BF480"/>
  <c r="T480"/>
  <c r="R480"/>
  <c r="P480"/>
  <c r="BI476"/>
  <c r="BH476"/>
  <c r="BG476"/>
  <c r="BF476"/>
  <c r="T476"/>
  <c r="R476"/>
  <c r="P476"/>
  <c r="BI471"/>
  <c r="BH471"/>
  <c r="BG471"/>
  <c r="BF471"/>
  <c r="T471"/>
  <c r="R471"/>
  <c r="P471"/>
  <c r="BI467"/>
  <c r="BH467"/>
  <c r="BG467"/>
  <c r="BF467"/>
  <c r="T467"/>
  <c r="R467"/>
  <c r="P467"/>
  <c r="BI463"/>
  <c r="BH463"/>
  <c r="BG463"/>
  <c r="BF463"/>
  <c r="T463"/>
  <c r="R463"/>
  <c r="P463"/>
  <c r="BI461"/>
  <c r="BH461"/>
  <c r="BG461"/>
  <c r="BF461"/>
  <c r="T461"/>
  <c r="R461"/>
  <c r="P461"/>
  <c r="BI457"/>
  <c r="BH457"/>
  <c r="BG457"/>
  <c r="BF457"/>
  <c r="T457"/>
  <c r="R457"/>
  <c r="P457"/>
  <c r="BI453"/>
  <c r="BH453"/>
  <c r="BG453"/>
  <c r="BF453"/>
  <c r="T453"/>
  <c r="R453"/>
  <c r="P453"/>
  <c r="BI449"/>
  <c r="BH449"/>
  <c r="BG449"/>
  <c r="BF449"/>
  <c r="T449"/>
  <c r="R449"/>
  <c r="P449"/>
  <c r="BI445"/>
  <c r="BH445"/>
  <c r="BG445"/>
  <c r="BF445"/>
  <c r="T445"/>
  <c r="R445"/>
  <c r="P445"/>
  <c r="BI443"/>
  <c r="BH443"/>
  <c r="BG443"/>
  <c r="BF443"/>
  <c r="T443"/>
  <c r="R443"/>
  <c r="P443"/>
  <c r="BI439"/>
  <c r="BH439"/>
  <c r="BG439"/>
  <c r="BF439"/>
  <c r="T439"/>
  <c r="R439"/>
  <c r="P439"/>
  <c r="BI437"/>
  <c r="BH437"/>
  <c r="BG437"/>
  <c r="BF437"/>
  <c r="T437"/>
  <c r="R437"/>
  <c r="P437"/>
  <c r="BI433"/>
  <c r="BH433"/>
  <c r="BG433"/>
  <c r="BF433"/>
  <c r="T433"/>
  <c r="R433"/>
  <c r="P433"/>
  <c r="BI429"/>
  <c r="BH429"/>
  <c r="BG429"/>
  <c r="BF429"/>
  <c r="T429"/>
  <c r="R429"/>
  <c r="P429"/>
  <c r="BI425"/>
  <c r="BH425"/>
  <c r="BG425"/>
  <c r="BF425"/>
  <c r="T425"/>
  <c r="R425"/>
  <c r="P425"/>
  <c r="BI421"/>
  <c r="BH421"/>
  <c r="BG421"/>
  <c r="BF421"/>
  <c r="T421"/>
  <c r="R421"/>
  <c r="P421"/>
  <c r="BI417"/>
  <c r="BH417"/>
  <c r="BG417"/>
  <c r="BF417"/>
  <c r="T417"/>
  <c r="R417"/>
  <c r="P417"/>
  <c r="BI413"/>
  <c r="BH413"/>
  <c r="BG413"/>
  <c r="BF413"/>
  <c r="T413"/>
  <c r="R413"/>
  <c r="P413"/>
  <c r="BI409"/>
  <c r="BH409"/>
  <c r="BG409"/>
  <c r="BF409"/>
  <c r="T409"/>
  <c r="R409"/>
  <c r="P409"/>
  <c r="BI404"/>
  <c r="BH404"/>
  <c r="BG404"/>
  <c r="BF404"/>
  <c r="T404"/>
  <c r="R404"/>
  <c r="P404"/>
  <c r="BI400"/>
  <c r="BH400"/>
  <c r="BG400"/>
  <c r="BF400"/>
  <c r="T400"/>
  <c r="R400"/>
  <c r="P400"/>
  <c r="BI396"/>
  <c r="BH396"/>
  <c r="BG396"/>
  <c r="BF396"/>
  <c r="T396"/>
  <c r="R396"/>
  <c r="P396"/>
  <c r="BI392"/>
  <c r="BH392"/>
  <c r="BG392"/>
  <c r="BF392"/>
  <c r="T392"/>
  <c r="R392"/>
  <c r="P392"/>
  <c r="BI388"/>
  <c r="BH388"/>
  <c r="BG388"/>
  <c r="BF388"/>
  <c r="T388"/>
  <c r="R388"/>
  <c r="P388"/>
  <c r="BI384"/>
  <c r="BH384"/>
  <c r="BG384"/>
  <c r="BF384"/>
  <c r="T384"/>
  <c r="R384"/>
  <c r="P384"/>
  <c r="BI380"/>
  <c r="BH380"/>
  <c r="BG380"/>
  <c r="BF380"/>
  <c r="T380"/>
  <c r="R380"/>
  <c r="P380"/>
  <c r="BI378"/>
  <c r="BH378"/>
  <c r="BG378"/>
  <c r="BF378"/>
  <c r="T378"/>
  <c r="R378"/>
  <c r="P378"/>
  <c r="BI376"/>
  <c r="BH376"/>
  <c r="BG376"/>
  <c r="BF376"/>
  <c r="T376"/>
  <c r="R376"/>
  <c r="P376"/>
  <c r="BI374"/>
  <c r="BH374"/>
  <c r="BG374"/>
  <c r="BF374"/>
  <c r="T374"/>
  <c r="R374"/>
  <c r="P374"/>
  <c r="BI372"/>
  <c r="BH372"/>
  <c r="BG372"/>
  <c r="BF372"/>
  <c r="T372"/>
  <c r="R372"/>
  <c r="P372"/>
  <c r="BI370"/>
  <c r="BH370"/>
  <c r="BG370"/>
  <c r="BF370"/>
  <c r="T370"/>
  <c r="R370"/>
  <c r="P370"/>
  <c r="BI368"/>
  <c r="BH368"/>
  <c r="BG368"/>
  <c r="BF368"/>
  <c r="T368"/>
  <c r="R368"/>
  <c r="P368"/>
  <c r="BI366"/>
  <c r="BH366"/>
  <c r="BG366"/>
  <c r="BF366"/>
  <c r="T366"/>
  <c r="R366"/>
  <c r="P366"/>
  <c r="BI364"/>
  <c r="BH364"/>
  <c r="BG364"/>
  <c r="BF364"/>
  <c r="T364"/>
  <c r="R364"/>
  <c r="P364"/>
  <c r="BI362"/>
  <c r="BH362"/>
  <c r="BG362"/>
  <c r="BF362"/>
  <c r="T362"/>
  <c r="R362"/>
  <c r="P362"/>
  <c r="BI358"/>
  <c r="BH358"/>
  <c r="BG358"/>
  <c r="BF358"/>
  <c r="T358"/>
  <c r="R358"/>
  <c r="P358"/>
  <c r="BI354"/>
  <c r="BH354"/>
  <c r="BG354"/>
  <c r="BF354"/>
  <c r="T354"/>
  <c r="R354"/>
  <c r="P354"/>
  <c r="BI350"/>
  <c r="BH350"/>
  <c r="BG350"/>
  <c r="BF350"/>
  <c r="T350"/>
  <c r="R350"/>
  <c r="P350"/>
  <c r="BI346"/>
  <c r="BH346"/>
  <c r="BG346"/>
  <c r="BF346"/>
  <c r="T346"/>
  <c r="R346"/>
  <c r="P346"/>
  <c r="BI342"/>
  <c r="BH342"/>
  <c r="BG342"/>
  <c r="BF342"/>
  <c r="T342"/>
  <c r="R342"/>
  <c r="P342"/>
  <c r="BI338"/>
  <c r="BH338"/>
  <c r="BG338"/>
  <c r="BF338"/>
  <c r="T338"/>
  <c r="R338"/>
  <c r="P338"/>
  <c r="BI333"/>
  <c r="BH333"/>
  <c r="BG333"/>
  <c r="BF333"/>
  <c r="T333"/>
  <c r="R333"/>
  <c r="P333"/>
  <c r="BI329"/>
  <c r="BH329"/>
  <c r="BG329"/>
  <c r="BF329"/>
  <c r="T329"/>
  <c r="R329"/>
  <c r="P329"/>
  <c r="BI325"/>
  <c r="BH325"/>
  <c r="BG325"/>
  <c r="BF325"/>
  <c r="T325"/>
  <c r="R325"/>
  <c r="P325"/>
  <c r="BI323"/>
  <c r="BH323"/>
  <c r="BG323"/>
  <c r="BF323"/>
  <c r="T323"/>
  <c r="R323"/>
  <c r="P323"/>
  <c r="BI319"/>
  <c r="BH319"/>
  <c r="BG319"/>
  <c r="BF319"/>
  <c r="T319"/>
  <c r="R319"/>
  <c r="P319"/>
  <c r="BI315"/>
  <c r="BH315"/>
  <c r="BG315"/>
  <c r="BF315"/>
  <c r="T315"/>
  <c r="R315"/>
  <c r="P315"/>
  <c r="BI311"/>
  <c r="BH311"/>
  <c r="BG311"/>
  <c r="BF311"/>
  <c r="T311"/>
  <c r="R311"/>
  <c r="P311"/>
  <c r="BI307"/>
  <c r="BH307"/>
  <c r="BG307"/>
  <c r="BF307"/>
  <c r="T307"/>
  <c r="R307"/>
  <c r="P307"/>
  <c r="BI305"/>
  <c r="BH305"/>
  <c r="BG305"/>
  <c r="BF305"/>
  <c r="T305"/>
  <c r="R305"/>
  <c r="P305"/>
  <c r="BI301"/>
  <c r="BH301"/>
  <c r="BG301"/>
  <c r="BF301"/>
  <c r="T301"/>
  <c r="R301"/>
  <c r="P301"/>
  <c r="BI297"/>
  <c r="BH297"/>
  <c r="BG297"/>
  <c r="BF297"/>
  <c r="T297"/>
  <c r="R297"/>
  <c r="P297"/>
  <c r="BI293"/>
  <c r="BH293"/>
  <c r="BG293"/>
  <c r="BF293"/>
  <c r="T293"/>
  <c r="R293"/>
  <c r="P293"/>
  <c r="BI289"/>
  <c r="BH289"/>
  <c r="BG289"/>
  <c r="BF289"/>
  <c r="T289"/>
  <c r="R289"/>
  <c r="P289"/>
  <c r="BI285"/>
  <c r="BH285"/>
  <c r="BG285"/>
  <c r="BF285"/>
  <c r="T285"/>
  <c r="R285"/>
  <c r="P285"/>
  <c r="BI281"/>
  <c r="BH281"/>
  <c r="BG281"/>
  <c r="BF281"/>
  <c r="T281"/>
  <c r="R281"/>
  <c r="P281"/>
  <c r="BI276"/>
  <c r="BH276"/>
  <c r="BG276"/>
  <c r="BF276"/>
  <c r="T276"/>
  <c r="R276"/>
  <c r="P276"/>
  <c r="BI272"/>
  <c r="BH272"/>
  <c r="BG272"/>
  <c r="BF272"/>
  <c r="T272"/>
  <c r="R272"/>
  <c r="P272"/>
  <c r="BI268"/>
  <c r="BH268"/>
  <c r="BG268"/>
  <c r="BF268"/>
  <c r="T268"/>
  <c r="R268"/>
  <c r="P268"/>
  <c r="BI266"/>
  <c r="BH266"/>
  <c r="BG266"/>
  <c r="BF266"/>
  <c r="T266"/>
  <c r="R266"/>
  <c r="P266"/>
  <c r="BI262"/>
  <c r="BH262"/>
  <c r="BG262"/>
  <c r="BF262"/>
  <c r="T262"/>
  <c r="R262"/>
  <c r="P262"/>
  <c r="BI258"/>
  <c r="BH258"/>
  <c r="BG258"/>
  <c r="BF258"/>
  <c r="T258"/>
  <c r="R258"/>
  <c r="P258"/>
  <c r="BI254"/>
  <c r="BH254"/>
  <c r="BG254"/>
  <c r="BF254"/>
  <c r="T254"/>
  <c r="R254"/>
  <c r="P254"/>
  <c r="BI250"/>
  <c r="BH250"/>
  <c r="BG250"/>
  <c r="BF250"/>
  <c r="T250"/>
  <c r="R250"/>
  <c r="P250"/>
  <c r="BI248"/>
  <c r="BH248"/>
  <c r="BG248"/>
  <c r="BF248"/>
  <c r="T248"/>
  <c r="R248"/>
  <c r="P248"/>
  <c r="BI244"/>
  <c r="BH244"/>
  <c r="BG244"/>
  <c r="BF244"/>
  <c r="T244"/>
  <c r="R244"/>
  <c r="P244"/>
  <c r="BI242"/>
  <c r="BH242"/>
  <c r="BG242"/>
  <c r="BF242"/>
  <c r="T242"/>
  <c r="R242"/>
  <c r="P242"/>
  <c r="BI238"/>
  <c r="BH238"/>
  <c r="BG238"/>
  <c r="BF238"/>
  <c r="T238"/>
  <c r="R238"/>
  <c r="P238"/>
  <c r="BI234"/>
  <c r="BH234"/>
  <c r="BG234"/>
  <c r="BF234"/>
  <c r="T234"/>
  <c r="R234"/>
  <c r="P234"/>
  <c r="BI230"/>
  <c r="BH230"/>
  <c r="BG230"/>
  <c r="BF230"/>
  <c r="T230"/>
  <c r="R230"/>
  <c r="P230"/>
  <c r="BI226"/>
  <c r="BH226"/>
  <c r="BG226"/>
  <c r="BF226"/>
  <c r="T226"/>
  <c r="R226"/>
  <c r="P226"/>
  <c r="BI221"/>
  <c r="BH221"/>
  <c r="BG221"/>
  <c r="BF221"/>
  <c r="T221"/>
  <c r="R221"/>
  <c r="P221"/>
  <c r="BI217"/>
  <c r="BH217"/>
  <c r="BG217"/>
  <c r="BF217"/>
  <c r="T217"/>
  <c r="R217"/>
  <c r="P217"/>
  <c r="BI213"/>
  <c r="BH213"/>
  <c r="BG213"/>
  <c r="BF213"/>
  <c r="T213"/>
  <c r="R213"/>
  <c r="P213"/>
  <c r="BI211"/>
  <c r="BH211"/>
  <c r="BG211"/>
  <c r="BF211"/>
  <c r="T211"/>
  <c r="R211"/>
  <c r="P211"/>
  <c r="BI207"/>
  <c r="BH207"/>
  <c r="BG207"/>
  <c r="BF207"/>
  <c r="T207"/>
  <c r="R207"/>
  <c r="P207"/>
  <c r="BI203"/>
  <c r="BH203"/>
  <c r="BG203"/>
  <c r="BF203"/>
  <c r="T203"/>
  <c r="R203"/>
  <c r="P203"/>
  <c r="BI199"/>
  <c r="BH199"/>
  <c r="BG199"/>
  <c r="BF199"/>
  <c r="T199"/>
  <c r="R199"/>
  <c r="P199"/>
  <c r="BI195"/>
  <c r="BH195"/>
  <c r="BG195"/>
  <c r="BF195"/>
  <c r="T195"/>
  <c r="R195"/>
  <c r="P195"/>
  <c r="BI193"/>
  <c r="BH193"/>
  <c r="BG193"/>
  <c r="BF193"/>
  <c r="T193"/>
  <c r="R193"/>
  <c r="P193"/>
  <c r="BI189"/>
  <c r="BH189"/>
  <c r="BG189"/>
  <c r="BF189"/>
  <c r="T189"/>
  <c r="R189"/>
  <c r="P189"/>
  <c r="BI187"/>
  <c r="BH187"/>
  <c r="BG187"/>
  <c r="BF187"/>
  <c r="T187"/>
  <c r="R187"/>
  <c r="P187"/>
  <c r="BI183"/>
  <c r="BH183"/>
  <c r="BG183"/>
  <c r="BF183"/>
  <c r="T183"/>
  <c r="R183"/>
  <c r="P183"/>
  <c r="BI181"/>
  <c r="BH181"/>
  <c r="BG181"/>
  <c r="BF181"/>
  <c r="T181"/>
  <c r="R181"/>
  <c r="P181"/>
  <c r="BI177"/>
  <c r="BH177"/>
  <c r="BG177"/>
  <c r="BF177"/>
  <c r="T177"/>
  <c r="R177"/>
  <c r="P177"/>
  <c r="BI174"/>
  <c r="BH174"/>
  <c r="BG174"/>
  <c r="BF174"/>
  <c r="T174"/>
  <c r="R174"/>
  <c r="P174"/>
  <c r="BI172"/>
  <c r="BH172"/>
  <c r="BG172"/>
  <c r="BF172"/>
  <c r="T172"/>
  <c r="R172"/>
  <c r="P172"/>
  <c r="BI170"/>
  <c r="BH170"/>
  <c r="BG170"/>
  <c r="BF170"/>
  <c r="T170"/>
  <c r="R170"/>
  <c r="P170"/>
  <c r="BI165"/>
  <c r="BH165"/>
  <c r="BG165"/>
  <c r="BF165"/>
  <c r="T165"/>
  <c r="R165"/>
  <c r="P165"/>
  <c r="BI160"/>
  <c r="BH160"/>
  <c r="BG160"/>
  <c r="BF160"/>
  <c r="T160"/>
  <c r="R160"/>
  <c r="P160"/>
  <c r="BI156"/>
  <c r="BH156"/>
  <c r="BG156"/>
  <c r="BF156"/>
  <c r="T156"/>
  <c r="R156"/>
  <c r="P156"/>
  <c r="BI151"/>
  <c r="BH151"/>
  <c r="BG151"/>
  <c r="BF151"/>
  <c r="T151"/>
  <c r="R151"/>
  <c r="P151"/>
  <c r="BI147"/>
  <c r="BH147"/>
  <c r="BG147"/>
  <c r="BF147"/>
  <c r="T147"/>
  <c r="R147"/>
  <c r="P147"/>
  <c r="BI141"/>
  <c r="BH141"/>
  <c r="BG141"/>
  <c r="BF141"/>
  <c r="T141"/>
  <c r="R141"/>
  <c r="P141"/>
  <c r="BI137"/>
  <c r="BH137"/>
  <c r="BG137"/>
  <c r="BF137"/>
  <c r="T137"/>
  <c r="R137"/>
  <c r="P137"/>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1"/>
  <c r="BH121"/>
  <c r="BG121"/>
  <c r="BF121"/>
  <c r="T121"/>
  <c r="R121"/>
  <c r="P121"/>
  <c r="BI119"/>
  <c r="BH119"/>
  <c r="BG119"/>
  <c r="BF119"/>
  <c r="T119"/>
  <c r="R119"/>
  <c r="P119"/>
  <c r="BI117"/>
  <c r="BH117"/>
  <c r="BG117"/>
  <c r="BF117"/>
  <c r="T117"/>
  <c r="R117"/>
  <c r="P117"/>
  <c r="BI115"/>
  <c r="BH115"/>
  <c r="BG115"/>
  <c r="BF115"/>
  <c r="T115"/>
  <c r="R115"/>
  <c r="P115"/>
  <c r="BI113"/>
  <c r="BH113"/>
  <c r="BG113"/>
  <c r="BF113"/>
  <c r="T113"/>
  <c r="R113"/>
  <c r="P113"/>
  <c r="BI111"/>
  <c r="BH111"/>
  <c r="BG111"/>
  <c r="BF111"/>
  <c r="T111"/>
  <c r="R111"/>
  <c r="P111"/>
  <c r="BI109"/>
  <c r="BH109"/>
  <c r="BG109"/>
  <c r="BF109"/>
  <c r="T109"/>
  <c r="R109"/>
  <c r="P109"/>
  <c r="BI105"/>
  <c r="BH105"/>
  <c r="BG105"/>
  <c r="BF105"/>
  <c r="T105"/>
  <c r="R105"/>
  <c r="P105"/>
  <c r="BI103"/>
  <c r="BH103"/>
  <c r="BG103"/>
  <c r="BF103"/>
  <c r="T103"/>
  <c r="R103"/>
  <c r="P103"/>
  <c r="BI101"/>
  <c r="BH101"/>
  <c r="BG101"/>
  <c r="BF101"/>
  <c r="T101"/>
  <c r="R101"/>
  <c r="P101"/>
  <c r="BI99"/>
  <c r="BH99"/>
  <c r="BG99"/>
  <c r="BF99"/>
  <c r="T99"/>
  <c r="R99"/>
  <c r="P99"/>
  <c r="BI97"/>
  <c r="BH97"/>
  <c r="BG97"/>
  <c r="BF97"/>
  <c r="T97"/>
  <c r="R97"/>
  <c r="P97"/>
  <c r="J60"/>
  <c r="J90"/>
  <c r="J89"/>
  <c r="F89"/>
  <c r="F87"/>
  <c r="E85"/>
  <c r="J55"/>
  <c r="J54"/>
  <c r="F54"/>
  <c r="F52"/>
  <c r="E50"/>
  <c r="J18"/>
  <c r="E18"/>
  <c r="F90"/>
  <c r="J17"/>
  <c r="J12"/>
  <c r="J87"/>
  <c r="E7"/>
  <c r="E48"/>
  <c i="2" r="J37"/>
  <c r="J36"/>
  <c i="1" r="AY55"/>
  <c i="2" r="J35"/>
  <c i="1" r="AX55"/>
  <c i="2" r="BI389"/>
  <c r="BH389"/>
  <c r="BG389"/>
  <c r="BF389"/>
  <c r="T389"/>
  <c r="R389"/>
  <c r="P389"/>
  <c r="BI387"/>
  <c r="BH387"/>
  <c r="BG387"/>
  <c r="BF387"/>
  <c r="T387"/>
  <c r="R387"/>
  <c r="P387"/>
  <c r="BI385"/>
  <c r="BH385"/>
  <c r="BG385"/>
  <c r="BF385"/>
  <c r="T385"/>
  <c r="R385"/>
  <c r="P385"/>
  <c r="BI383"/>
  <c r="BH383"/>
  <c r="BG383"/>
  <c r="BF383"/>
  <c r="T383"/>
  <c r="R383"/>
  <c r="P383"/>
  <c r="BI378"/>
  <c r="BH378"/>
  <c r="BG378"/>
  <c r="BF378"/>
  <c r="T378"/>
  <c r="R378"/>
  <c r="P378"/>
  <c r="BI374"/>
  <c r="BH374"/>
  <c r="BG374"/>
  <c r="BF374"/>
  <c r="T374"/>
  <c r="R374"/>
  <c r="P374"/>
  <c r="BI367"/>
  <c r="BH367"/>
  <c r="BG367"/>
  <c r="BF367"/>
  <c r="T367"/>
  <c r="R367"/>
  <c r="P367"/>
  <c r="BI361"/>
  <c r="BH361"/>
  <c r="BG361"/>
  <c r="BF361"/>
  <c r="T361"/>
  <c r="R361"/>
  <c r="P361"/>
  <c r="BI355"/>
  <c r="BH355"/>
  <c r="BG355"/>
  <c r="BF355"/>
  <c r="T355"/>
  <c r="R355"/>
  <c r="P355"/>
  <c r="BI347"/>
  <c r="BH347"/>
  <c r="BG347"/>
  <c r="BF347"/>
  <c r="T347"/>
  <c r="R347"/>
  <c r="P347"/>
  <c r="BI342"/>
  <c r="BH342"/>
  <c r="BG342"/>
  <c r="BF342"/>
  <c r="T342"/>
  <c r="R342"/>
  <c r="P342"/>
  <c r="BI336"/>
  <c r="BH336"/>
  <c r="BG336"/>
  <c r="BF336"/>
  <c r="T336"/>
  <c r="R336"/>
  <c r="P336"/>
  <c r="BI327"/>
  <c r="BH327"/>
  <c r="BG327"/>
  <c r="BF327"/>
  <c r="T327"/>
  <c r="R327"/>
  <c r="P327"/>
  <c r="BI318"/>
  <c r="BH318"/>
  <c r="BG318"/>
  <c r="BF318"/>
  <c r="T318"/>
  <c r="R318"/>
  <c r="P318"/>
  <c r="BI315"/>
  <c r="BH315"/>
  <c r="BG315"/>
  <c r="BF315"/>
  <c r="T315"/>
  <c r="R315"/>
  <c r="P315"/>
  <c r="BI307"/>
  <c r="BH307"/>
  <c r="BG307"/>
  <c r="BF307"/>
  <c r="T307"/>
  <c r="R307"/>
  <c r="P307"/>
  <c r="BI304"/>
  <c r="BH304"/>
  <c r="BG304"/>
  <c r="BF304"/>
  <c r="T304"/>
  <c r="R304"/>
  <c r="P304"/>
  <c r="BI294"/>
  <c r="BH294"/>
  <c r="BG294"/>
  <c r="BF294"/>
  <c r="T294"/>
  <c r="R294"/>
  <c r="P294"/>
  <c r="BI290"/>
  <c r="BH290"/>
  <c r="BG290"/>
  <c r="BF290"/>
  <c r="T290"/>
  <c r="R290"/>
  <c r="P290"/>
  <c r="BI286"/>
  <c r="BH286"/>
  <c r="BG286"/>
  <c r="BF286"/>
  <c r="T286"/>
  <c r="R286"/>
  <c r="P286"/>
  <c r="BI282"/>
  <c r="BH282"/>
  <c r="BG282"/>
  <c r="BF282"/>
  <c r="T282"/>
  <c r="R282"/>
  <c r="P282"/>
  <c r="BI278"/>
  <c r="BH278"/>
  <c r="BG278"/>
  <c r="BF278"/>
  <c r="T278"/>
  <c r="R278"/>
  <c r="P278"/>
  <c r="BI274"/>
  <c r="BH274"/>
  <c r="BG274"/>
  <c r="BF274"/>
  <c r="T274"/>
  <c r="R274"/>
  <c r="P274"/>
  <c r="BI270"/>
  <c r="BH270"/>
  <c r="BG270"/>
  <c r="BF270"/>
  <c r="T270"/>
  <c r="R270"/>
  <c r="P270"/>
  <c r="BI266"/>
  <c r="BH266"/>
  <c r="BG266"/>
  <c r="BF266"/>
  <c r="T266"/>
  <c r="R266"/>
  <c r="P266"/>
  <c r="BI264"/>
  <c r="BH264"/>
  <c r="BG264"/>
  <c r="BF264"/>
  <c r="T264"/>
  <c r="R264"/>
  <c r="P264"/>
  <c r="BI259"/>
  <c r="BH259"/>
  <c r="BG259"/>
  <c r="BF259"/>
  <c r="T259"/>
  <c r="R259"/>
  <c r="P259"/>
  <c r="BI256"/>
  <c r="BH256"/>
  <c r="BG256"/>
  <c r="BF256"/>
  <c r="T256"/>
  <c r="R256"/>
  <c r="P256"/>
  <c r="BI253"/>
  <c r="BH253"/>
  <c r="BG253"/>
  <c r="BF253"/>
  <c r="T253"/>
  <c r="R253"/>
  <c r="P253"/>
  <c r="BI250"/>
  <c r="BH250"/>
  <c r="BG250"/>
  <c r="BF250"/>
  <c r="T250"/>
  <c r="R250"/>
  <c r="P250"/>
  <c r="BI248"/>
  <c r="BH248"/>
  <c r="BG248"/>
  <c r="BF248"/>
  <c r="T248"/>
  <c r="R248"/>
  <c r="P248"/>
  <c r="BI246"/>
  <c r="BH246"/>
  <c r="BG246"/>
  <c r="BF246"/>
  <c r="T246"/>
  <c r="R246"/>
  <c r="P246"/>
  <c r="BI241"/>
  <c r="BH241"/>
  <c r="BG241"/>
  <c r="BF241"/>
  <c r="T241"/>
  <c r="R241"/>
  <c r="P241"/>
  <c r="BI239"/>
  <c r="BH239"/>
  <c r="BG239"/>
  <c r="BF239"/>
  <c r="T239"/>
  <c r="R239"/>
  <c r="P239"/>
  <c r="BI237"/>
  <c r="BH237"/>
  <c r="BG237"/>
  <c r="BF237"/>
  <c r="T237"/>
  <c r="R237"/>
  <c r="P237"/>
  <c r="BI235"/>
  <c r="BH235"/>
  <c r="BG235"/>
  <c r="BF235"/>
  <c r="T235"/>
  <c r="R235"/>
  <c r="P235"/>
  <c r="BI231"/>
  <c r="BH231"/>
  <c r="BG231"/>
  <c r="BF231"/>
  <c r="T231"/>
  <c r="R231"/>
  <c r="P231"/>
  <c r="BI227"/>
  <c r="BH227"/>
  <c r="BG227"/>
  <c r="BF227"/>
  <c r="T227"/>
  <c r="R227"/>
  <c r="P227"/>
  <c r="BI223"/>
  <c r="BH223"/>
  <c r="BG223"/>
  <c r="BF223"/>
  <c r="T223"/>
  <c r="R223"/>
  <c r="P223"/>
  <c r="BI219"/>
  <c r="BH219"/>
  <c r="BG219"/>
  <c r="BF219"/>
  <c r="T219"/>
  <c r="R219"/>
  <c r="P219"/>
  <c r="BI217"/>
  <c r="BH217"/>
  <c r="BG217"/>
  <c r="BF217"/>
  <c r="T217"/>
  <c r="R217"/>
  <c r="P217"/>
  <c r="BI215"/>
  <c r="BH215"/>
  <c r="BG215"/>
  <c r="BF215"/>
  <c r="T215"/>
  <c r="R215"/>
  <c r="P215"/>
  <c r="BI213"/>
  <c r="BH213"/>
  <c r="BG213"/>
  <c r="BF213"/>
  <c r="T213"/>
  <c r="R213"/>
  <c r="P213"/>
  <c r="BI208"/>
  <c r="BH208"/>
  <c r="BG208"/>
  <c r="BF208"/>
  <c r="T208"/>
  <c r="R208"/>
  <c r="P208"/>
  <c r="BI206"/>
  <c r="BH206"/>
  <c r="BG206"/>
  <c r="BF206"/>
  <c r="T206"/>
  <c r="R206"/>
  <c r="P206"/>
  <c r="BI202"/>
  <c r="BH202"/>
  <c r="BG202"/>
  <c r="BF202"/>
  <c r="T202"/>
  <c r="R202"/>
  <c r="P202"/>
  <c r="BI198"/>
  <c r="BH198"/>
  <c r="BG198"/>
  <c r="BF198"/>
  <c r="T198"/>
  <c r="R198"/>
  <c r="P198"/>
  <c r="BI194"/>
  <c r="BH194"/>
  <c r="BG194"/>
  <c r="BF194"/>
  <c r="T194"/>
  <c r="R194"/>
  <c r="P194"/>
  <c r="BI190"/>
  <c r="BH190"/>
  <c r="BG190"/>
  <c r="BF190"/>
  <c r="T190"/>
  <c r="R190"/>
  <c r="P190"/>
  <c r="BI186"/>
  <c r="BH186"/>
  <c r="BG186"/>
  <c r="BF186"/>
  <c r="T186"/>
  <c r="R186"/>
  <c r="P186"/>
  <c r="BI184"/>
  <c r="BH184"/>
  <c r="BG184"/>
  <c r="BF184"/>
  <c r="T184"/>
  <c r="R184"/>
  <c r="P184"/>
  <c r="BI180"/>
  <c r="BH180"/>
  <c r="BG180"/>
  <c r="BF180"/>
  <c r="T180"/>
  <c r="R180"/>
  <c r="P180"/>
  <c r="BI176"/>
  <c r="BH176"/>
  <c r="BG176"/>
  <c r="BF176"/>
  <c r="T176"/>
  <c r="R176"/>
  <c r="P176"/>
  <c r="BI172"/>
  <c r="BH172"/>
  <c r="BG172"/>
  <c r="BF172"/>
  <c r="T172"/>
  <c r="R172"/>
  <c r="P172"/>
  <c r="BI167"/>
  <c r="BH167"/>
  <c r="BG167"/>
  <c r="BF167"/>
  <c r="T167"/>
  <c r="R167"/>
  <c r="P167"/>
  <c r="BI162"/>
  <c r="BH162"/>
  <c r="BG162"/>
  <c r="BF162"/>
  <c r="T162"/>
  <c r="R162"/>
  <c r="P162"/>
  <c r="BI158"/>
  <c r="BH158"/>
  <c r="BG158"/>
  <c r="BF158"/>
  <c r="T158"/>
  <c r="R158"/>
  <c r="P158"/>
  <c r="BI154"/>
  <c r="BH154"/>
  <c r="BG154"/>
  <c r="BF154"/>
  <c r="T154"/>
  <c r="R154"/>
  <c r="P154"/>
  <c r="BI150"/>
  <c r="BH150"/>
  <c r="BG150"/>
  <c r="BF150"/>
  <c r="T150"/>
  <c r="R150"/>
  <c r="P150"/>
  <c r="BI136"/>
  <c r="BH136"/>
  <c r="BG136"/>
  <c r="BF136"/>
  <c r="T136"/>
  <c r="R136"/>
  <c r="P136"/>
  <c r="BI128"/>
  <c r="BH128"/>
  <c r="BG128"/>
  <c r="BF128"/>
  <c r="T128"/>
  <c r="R128"/>
  <c r="P128"/>
  <c r="BI120"/>
  <c r="BH120"/>
  <c r="BG120"/>
  <c r="BF120"/>
  <c r="T120"/>
  <c r="R120"/>
  <c r="P120"/>
  <c r="BI117"/>
  <c r="BH117"/>
  <c r="BG117"/>
  <c r="BF117"/>
  <c r="T117"/>
  <c r="R117"/>
  <c r="P117"/>
  <c r="BI113"/>
  <c r="BH113"/>
  <c r="BG113"/>
  <c r="BF113"/>
  <c r="T113"/>
  <c r="R113"/>
  <c r="P113"/>
  <c r="BI108"/>
  <c r="BH108"/>
  <c r="BG108"/>
  <c r="BF108"/>
  <c r="T108"/>
  <c r="R108"/>
  <c r="P108"/>
  <c r="BI105"/>
  <c r="BH105"/>
  <c r="BG105"/>
  <c r="BF105"/>
  <c r="T105"/>
  <c r="R105"/>
  <c r="P105"/>
  <c r="BI99"/>
  <c r="BH99"/>
  <c r="BG99"/>
  <c r="BF99"/>
  <c r="T99"/>
  <c r="R99"/>
  <c r="P99"/>
  <c r="BI93"/>
  <c r="BH93"/>
  <c r="BG93"/>
  <c r="BF93"/>
  <c r="T93"/>
  <c r="R93"/>
  <c r="P93"/>
  <c r="BI85"/>
  <c r="BH85"/>
  <c r="BG85"/>
  <c r="BF85"/>
  <c r="T85"/>
  <c r="R85"/>
  <c r="P85"/>
  <c r="BI83"/>
  <c r="BH83"/>
  <c r="BG83"/>
  <c r="BF83"/>
  <c r="T83"/>
  <c r="R83"/>
  <c r="P83"/>
  <c r="BI81"/>
  <c r="BH81"/>
  <c r="BG81"/>
  <c r="BF81"/>
  <c r="T81"/>
  <c r="R81"/>
  <c r="P81"/>
  <c r="J77"/>
  <c r="J76"/>
  <c r="F76"/>
  <c r="F74"/>
  <c r="E72"/>
  <c r="J55"/>
  <c r="J54"/>
  <c r="F54"/>
  <c r="F52"/>
  <c r="E50"/>
  <c r="J18"/>
  <c r="E18"/>
  <c r="F55"/>
  <c r="J17"/>
  <c r="J12"/>
  <c r="J52"/>
  <c r="E7"/>
  <c r="E70"/>
  <c i="1" r="L50"/>
  <c r="AM50"/>
  <c r="AM49"/>
  <c r="L49"/>
  <c r="AM47"/>
  <c r="L47"/>
  <c r="L45"/>
  <c r="L44"/>
  <c i="2" r="J389"/>
  <c r="BK385"/>
  <c r="J374"/>
  <c r="J361"/>
  <c r="J347"/>
  <c r="BK336"/>
  <c r="J318"/>
  <c r="BK304"/>
  <c r="J290"/>
  <c r="J282"/>
  <c r="BK259"/>
  <c r="BK253"/>
  <c r="J250"/>
  <c r="J241"/>
  <c r="BK180"/>
  <c r="BK136"/>
  <c r="J113"/>
  <c r="J387"/>
  <c r="BK383"/>
  <c r="BK367"/>
  <c r="BK355"/>
  <c r="J342"/>
  <c r="J327"/>
  <c r="J315"/>
  <c r="J294"/>
  <c r="BK274"/>
  <c r="J253"/>
  <c r="BK241"/>
  <c r="J235"/>
  <c r="J217"/>
  <c r="J208"/>
  <c r="J198"/>
  <c r="BK176"/>
  <c r="J128"/>
  <c r="J81"/>
  <c r="J304"/>
  <c r="BK290"/>
  <c r="J286"/>
  <c r="BK282"/>
  <c r="J274"/>
  <c r="J264"/>
  <c r="BK246"/>
  <c r="BK231"/>
  <c r="J215"/>
  <c r="J184"/>
  <c r="BK162"/>
  <c r="J150"/>
  <c r="BK117"/>
  <c r="BK105"/>
  <c r="J85"/>
  <c r="BK264"/>
  <c r="J237"/>
  <c i="3" r="BK649"/>
  <c r="BK643"/>
  <c r="BK633"/>
  <c r="J606"/>
  <c r="BK583"/>
  <c r="BK559"/>
  <c r="J534"/>
  <c r="BK518"/>
  <c r="BK502"/>
  <c r="BK496"/>
  <c r="J449"/>
  <c r="BK425"/>
  <c r="J374"/>
  <c r="BK364"/>
  <c r="BK325"/>
  <c r="J281"/>
  <c r="J250"/>
  <c r="BK230"/>
  <c r="J203"/>
  <c r="BK177"/>
  <c r="BK174"/>
  <c r="BK160"/>
  <c r="BK141"/>
  <c r="BK125"/>
  <c r="BK113"/>
  <c r="BK675"/>
  <c r="BK653"/>
  <c r="J643"/>
  <c r="BK639"/>
  <c r="J619"/>
  <c r="J611"/>
  <c r="BK579"/>
  <c r="J565"/>
  <c r="J559"/>
  <c r="J526"/>
  <c r="BK516"/>
  <c r="BK508"/>
  <c r="J504"/>
  <c r="J484"/>
  <c r="J463"/>
  <c r="BK453"/>
  <c r="BK421"/>
  <c r="BK409"/>
  <c r="J388"/>
  <c r="BK374"/>
  <c r="BK358"/>
  <c r="BK342"/>
  <c r="J325"/>
  <c r="J305"/>
  <c r="J297"/>
  <c r="J289"/>
  <c r="BK276"/>
  <c r="BK262"/>
  <c r="J234"/>
  <c r="J195"/>
  <c r="J183"/>
  <c r="J177"/>
  <c r="J160"/>
  <c r="J141"/>
  <c r="J133"/>
  <c r="BK121"/>
  <c r="BK115"/>
  <c r="BK101"/>
  <c r="BK797"/>
  <c r="J779"/>
  <c r="J769"/>
  <c r="J732"/>
  <c r="BK726"/>
  <c r="J722"/>
  <c r="J714"/>
  <c r="J704"/>
  <c r="J692"/>
  <c r="J675"/>
  <c r="BK655"/>
  <c r="BK645"/>
  <c r="J641"/>
  <c r="J635"/>
  <c r="BK627"/>
  <c r="BK597"/>
  <c r="BK571"/>
  <c r="BK555"/>
  <c r="BK534"/>
  <c r="J516"/>
  <c r="BK510"/>
  <c r="BK484"/>
  <c r="J471"/>
  <c r="BK449"/>
  <c r="BK443"/>
  <c i="2" r="J99"/>
  <c r="J278"/>
  <c r="J259"/>
  <c r="BK239"/>
  <c r="BK219"/>
  <c r="J202"/>
  <c r="J186"/>
  <c r="J154"/>
  <c r="BK113"/>
  <c r="BK99"/>
  <c r="J83"/>
  <c r="J270"/>
  <c r="J246"/>
  <c r="J239"/>
  <c r="BK223"/>
  <c r="J219"/>
  <c r="BK208"/>
  <c r="J194"/>
  <c r="BK190"/>
  <c r="J180"/>
  <c r="J162"/>
  <c r="BK154"/>
  <c r="J136"/>
  <c r="BK128"/>
  <c r="BK120"/>
  <c r="J117"/>
  <c r="BK108"/>
  <c r="J93"/>
  <c r="BK83"/>
  <c r="BK81"/>
  <c i="3" r="BK815"/>
  <c r="J815"/>
  <c r="BK811"/>
  <c r="BK803"/>
  <c r="J793"/>
  <c r="BK789"/>
  <c r="J781"/>
  <c r="J765"/>
  <c r="BK761"/>
  <c r="BK748"/>
  <c r="J736"/>
  <c r="BK728"/>
  <c r="J718"/>
  <c r="BK708"/>
  <c r="BK647"/>
  <c r="BK635"/>
  <c r="BK611"/>
  <c r="BK589"/>
  <c r="J579"/>
  <c r="BK565"/>
  <c r="J542"/>
  <c r="BK500"/>
  <c r="J461"/>
  <c r="BK429"/>
  <c r="BK413"/>
  <c r="BK392"/>
  <c r="BK366"/>
  <c r="BK362"/>
  <c r="BK297"/>
  <c r="BK268"/>
  <c r="J244"/>
  <c r="BK221"/>
  <c r="J211"/>
  <c r="BK193"/>
  <c r="J151"/>
  <c r="BK137"/>
  <c r="J129"/>
  <c r="BK117"/>
  <c r="BK103"/>
  <c r="BK99"/>
  <c r="J811"/>
  <c r="J799"/>
  <c r="BK793"/>
  <c r="BK781"/>
  <c r="J773"/>
  <c r="J757"/>
  <c r="BK744"/>
  <c r="BK736"/>
  <c r="BK722"/>
  <c r="J716"/>
  <c r="J710"/>
  <c r="BK704"/>
  <c r="J696"/>
  <c r="BK683"/>
  <c r="BK659"/>
  <c r="J649"/>
  <c r="BK641"/>
  <c r="J623"/>
  <c r="J615"/>
  <c r="J587"/>
  <c r="J569"/>
  <c r="BK547"/>
  <c r="J518"/>
  <c r="J510"/>
  <c r="BK492"/>
  <c r="J480"/>
  <c r="BK461"/>
  <c r="BK445"/>
  <c r="BK439"/>
  <c r="J425"/>
  <c r="J404"/>
  <c r="BK384"/>
  <c r="BK372"/>
  <c r="BK354"/>
  <c r="J338"/>
  <c r="J323"/>
  <c r="BK307"/>
  <c r="BK281"/>
  <c r="J268"/>
  <c r="J248"/>
  <c r="BK226"/>
  <c r="J217"/>
  <c r="J187"/>
  <c r="J174"/>
  <c r="BK165"/>
  <c r="J147"/>
  <c r="J137"/>
  <c r="BK131"/>
  <c r="BK127"/>
  <c r="J103"/>
  <c r="BK799"/>
  <c r="BK785"/>
  <c r="BK765"/>
  <c r="J748"/>
  <c r="BK740"/>
  <c r="J728"/>
  <c r="BK710"/>
  <c r="BK696"/>
  <c r="BK679"/>
  <c r="BK663"/>
  <c r="J657"/>
  <c r="J647"/>
  <c r="BK637"/>
  <c r="BK631"/>
  <c r="BK606"/>
  <c r="J593"/>
  <c r="BK587"/>
  <c r="BK569"/>
  <c r="J547"/>
  <c r="J514"/>
  <c r="BK488"/>
  <c r="J476"/>
  <c r="BK463"/>
  <c r="J453"/>
  <c r="J445"/>
  <c r="J437"/>
  <c r="J429"/>
  <c r="J413"/>
  <c r="BK404"/>
  <c r="BK388"/>
  <c r="BK380"/>
  <c r="J376"/>
  <c r="BK370"/>
  <c r="J364"/>
  <c r="J342"/>
  <c r="BK329"/>
  <c r="BK319"/>
  <c r="J307"/>
  <c r="J301"/>
  <c r="J276"/>
  <c r="J266"/>
  <c r="J258"/>
  <c r="BK250"/>
  <c r="J242"/>
  <c r="BK234"/>
  <c r="BK217"/>
  <c r="J207"/>
  <c r="BK199"/>
  <c r="BK187"/>
  <c r="J156"/>
  <c r="BK147"/>
  <c r="J127"/>
  <c r="J115"/>
  <c r="J109"/>
  <c r="J101"/>
  <c r="BK97"/>
  <c r="J775"/>
  <c r="J761"/>
  <c r="BK732"/>
  <c r="BK718"/>
  <c r="BK714"/>
  <c r="BK688"/>
  <c r="J671"/>
  <c r="J663"/>
  <c r="J655"/>
  <c r="J637"/>
  <c r="BK615"/>
  <c r="BK563"/>
  <c r="BK542"/>
  <c r="BK526"/>
  <c r="BK514"/>
  <c r="J506"/>
  <c r="J496"/>
  <c r="J492"/>
  <c r="BK467"/>
  <c r="J439"/>
  <c r="BK400"/>
  <c r="J380"/>
  <c r="J362"/>
  <c r="BK350"/>
  <c r="BK338"/>
  <c r="J319"/>
  <c r="BK293"/>
  <c r="J254"/>
  <c r="BK242"/>
  <c r="BK211"/>
  <c r="J199"/>
  <c r="J193"/>
  <c r="J181"/>
  <c r="BK170"/>
  <c r="J121"/>
  <c r="J117"/>
  <c r="BK109"/>
  <c r="J97"/>
  <c i="4" r="J34"/>
  <c r="BK112"/>
  <c r="BK104"/>
  <c r="BK96"/>
  <c r="BK90"/>
  <c i="5" r="BK132"/>
  <c r="BK101"/>
  <c r="BK124"/>
  <c r="BK97"/>
  <c r="J93"/>
  <c r="J80"/>
  <c r="BK105"/>
  <c r="J120"/>
  <c r="J97"/>
  <c r="J89"/>
  <c i="6" r="BK80"/>
  <c r="F37"/>
  <c i="1" r="BD59"/>
  <c i="6" r="F36"/>
  <c i="1" r="BC59"/>
  <c i="6" r="F34"/>
  <c i="1" r="BA59"/>
  <c i="7" r="BK94"/>
  <c r="J90"/>
  <c r="BK84"/>
  <c r="BK98"/>
  <c r="J94"/>
  <c r="BK88"/>
  <c r="J82"/>
  <c r="BK92"/>
  <c r="J84"/>
  <c i="2" r="BK387"/>
  <c r="J383"/>
  <c r="J378"/>
  <c r="J367"/>
  <c r="J355"/>
  <c r="BK342"/>
  <c r="BK327"/>
  <c r="BK315"/>
  <c r="BK307"/>
  <c r="BK294"/>
  <c r="BK286"/>
  <c r="BK266"/>
  <c r="J256"/>
  <c r="J248"/>
  <c r="J231"/>
  <c r="J223"/>
  <c r="BK202"/>
  <c r="BK194"/>
  <c r="BK172"/>
  <c r="BK85"/>
  <c r="BK389"/>
  <c r="J385"/>
  <c r="BK378"/>
  <c r="BK374"/>
  <c r="BK361"/>
  <c r="BK347"/>
  <c r="J336"/>
  <c r="BK318"/>
  <c r="J307"/>
  <c r="BK278"/>
  <c r="J266"/>
  <c r="BK256"/>
  <c r="BK248"/>
  <c r="BK237"/>
  <c r="J227"/>
  <c r="BK215"/>
  <c r="BK213"/>
  <c r="J206"/>
  <c r="BK167"/>
  <c r="BK150"/>
  <c r="J105"/>
  <c r="BK93"/>
  <c i="1" r="AS54"/>
  <c i="2" r="BK270"/>
  <c r="BK250"/>
  <c r="BK235"/>
  <c r="BK227"/>
  <c r="J213"/>
  <c r="J190"/>
  <c r="J167"/>
  <c r="BK158"/>
  <c r="J120"/>
  <c r="J108"/>
  <c r="BK217"/>
  <c r="BK206"/>
  <c r="BK198"/>
  <c r="BK186"/>
  <c r="BK184"/>
  <c r="J176"/>
  <c r="J172"/>
  <c r="J158"/>
  <c i="3" r="BK724"/>
  <c r="J653"/>
  <c r="BK623"/>
  <c r="J597"/>
  <c r="BK575"/>
  <c r="BK551"/>
  <c r="BK530"/>
  <c r="BK506"/>
  <c r="BK396"/>
  <c r="J368"/>
  <c r="J350"/>
  <c r="J311"/>
  <c r="BK258"/>
  <c r="J226"/>
  <c r="BK213"/>
  <c r="BK807"/>
  <c r="J803"/>
  <c r="J797"/>
  <c r="BK779"/>
  <c r="BK769"/>
  <c r="BK752"/>
  <c r="J740"/>
  <c r="J726"/>
  <c r="BK720"/>
  <c r="J712"/>
  <c r="J708"/>
  <c r="J700"/>
  <c r="J688"/>
  <c r="BK671"/>
  <c r="J645"/>
  <c r="J631"/>
  <c r="BK602"/>
  <c r="J583"/>
  <c r="J571"/>
  <c r="J563"/>
  <c r="J551"/>
  <c r="BK522"/>
  <c r="BK512"/>
  <c r="J500"/>
  <c r="J488"/>
  <c r="BK476"/>
  <c r="J457"/>
  <c r="J443"/>
  <c r="BK433"/>
  <c r="J417"/>
  <c r="J392"/>
  <c r="J378"/>
  <c r="BK368"/>
  <c r="J346"/>
  <c r="J329"/>
  <c r="BK311"/>
  <c r="BK301"/>
  <c r="J293"/>
  <c r="BK285"/>
  <c r="J272"/>
  <c r="BK266"/>
  <c r="J238"/>
  <c r="J189"/>
  <c r="BK181"/>
  <c r="J170"/>
  <c r="BK156"/>
  <c r="BK133"/>
  <c r="BK129"/>
  <c r="J125"/>
  <c r="BK111"/>
  <c r="J807"/>
  <c r="J789"/>
  <c r="BK775"/>
  <c r="BK757"/>
  <c r="J744"/>
  <c r="J720"/>
  <c r="BK712"/>
  <c r="BK700"/>
  <c r="J683"/>
  <c r="J667"/>
  <c r="J659"/>
  <c r="J651"/>
  <c r="J639"/>
  <c r="J633"/>
  <c r="BK619"/>
  <c r="J602"/>
  <c r="J589"/>
  <c r="J575"/>
  <c r="J538"/>
  <c r="J530"/>
  <c r="J512"/>
  <c r="J502"/>
  <c r="BK480"/>
  <c r="J467"/>
  <c r="BK457"/>
  <c r="J433"/>
  <c r="J421"/>
  <c r="J409"/>
  <c r="J400"/>
  <c r="J384"/>
  <c r="BK378"/>
  <c r="J372"/>
  <c r="J366"/>
  <c r="J358"/>
  <c r="J333"/>
  <c r="BK323"/>
  <c r="BK315"/>
  <c r="BK305"/>
  <c r="BK289"/>
  <c r="BK272"/>
  <c r="J262"/>
  <c r="BK254"/>
  <c r="BK248"/>
  <c r="BK238"/>
  <c r="J221"/>
  <c r="J213"/>
  <c r="BK203"/>
  <c r="BK189"/>
  <c r="J172"/>
  <c r="BK151"/>
  <c r="J131"/>
  <c r="J119"/>
  <c r="J111"/>
  <c r="BK105"/>
  <c r="J99"/>
  <c r="J785"/>
  <c r="BK773"/>
  <c r="J752"/>
  <c r="J724"/>
  <c r="BK716"/>
  <c r="BK692"/>
  <c r="J679"/>
  <c r="BK667"/>
  <c r="BK657"/>
  <c r="BK651"/>
  <c r="J627"/>
  <c r="BK593"/>
  <c r="J555"/>
  <c r="BK538"/>
  <c r="J522"/>
  <c r="J508"/>
  <c r="BK504"/>
  <c r="BK471"/>
  <c r="BK437"/>
  <c r="BK417"/>
  <c r="J396"/>
  <c r="BK376"/>
  <c r="J370"/>
  <c r="J354"/>
  <c r="BK346"/>
  <c r="BK333"/>
  <c r="J315"/>
  <c r="J285"/>
  <c r="BK244"/>
  <c r="J230"/>
  <c r="BK207"/>
  <c r="BK195"/>
  <c r="BK183"/>
  <c r="BK172"/>
  <c r="J165"/>
  <c r="BK119"/>
  <c r="J113"/>
  <c r="J105"/>
  <c i="4" r="BK154"/>
  <c r="J146"/>
  <c r="BK141"/>
  <c r="J129"/>
  <c r="BK124"/>
  <c r="J116"/>
  <c r="BK108"/>
  <c r="J100"/>
  <c r="J96"/>
  <c r="J158"/>
  <c r="BK150"/>
  <c r="BK137"/>
  <c r="J133"/>
  <c r="J120"/>
  <c r="J112"/>
  <c r="J104"/>
  <c r="J92"/>
  <c r="J90"/>
  <c r="BK88"/>
  <c r="BK158"/>
  <c r="J154"/>
  <c r="J150"/>
  <c r="BK146"/>
  <c r="J141"/>
  <c r="J137"/>
  <c r="BK133"/>
  <c r="BK129"/>
  <c r="J124"/>
  <c r="BK120"/>
  <c r="BK116"/>
  <c r="J108"/>
  <c r="BK100"/>
  <c r="BK92"/>
  <c r="J88"/>
  <c i="5" r="BK128"/>
  <c r="J105"/>
  <c r="J128"/>
  <c r="BK120"/>
  <c r="BK89"/>
  <c r="J132"/>
  <c r="J124"/>
  <c r="J101"/>
  <c r="BK93"/>
  <c r="BK80"/>
  <c i="6" r="J80"/>
  <c r="F35"/>
  <c i="1" r="BB59"/>
  <c i="7" r="J98"/>
  <c r="J92"/>
  <c r="J88"/>
  <c r="BK82"/>
  <c r="J96"/>
  <c r="BK90"/>
  <c r="J86"/>
  <c r="BK96"/>
  <c r="BK86"/>
  <c i="2" l="1" r="R382"/>
  <c r="R80"/>
  <c i="3" r="T96"/>
  <c r="R176"/>
  <c r="T225"/>
  <c r="T280"/>
  <c r="T337"/>
  <c r="T408"/>
  <c r="T475"/>
  <c r="P546"/>
  <c r="BK601"/>
  <c r="J601"/>
  <c r="J70"/>
  <c r="T601"/>
  <c r="T610"/>
  <c r="T687"/>
  <c r="R756"/>
  <c i="4" r="T87"/>
  <c r="T128"/>
  <c r="R145"/>
  <c i="5" r="R79"/>
  <c i="7" r="BK81"/>
  <c r="BK80"/>
  <c r="J80"/>
  <c r="J59"/>
  <c i="2" r="T382"/>
  <c r="T80"/>
  <c i="3" r="BK96"/>
  <c r="J96"/>
  <c r="J62"/>
  <c r="BK176"/>
  <c r="J176"/>
  <c r="J63"/>
  <c r="BK225"/>
  <c r="J225"/>
  <c r="J64"/>
  <c r="BK280"/>
  <c r="J280"/>
  <c r="J65"/>
  <c r="BK337"/>
  <c r="J337"/>
  <c r="J66"/>
  <c r="BK408"/>
  <c r="J408"/>
  <c r="J67"/>
  <c r="BK475"/>
  <c r="J475"/>
  <c r="J68"/>
  <c r="BK546"/>
  <c r="J546"/>
  <c r="J69"/>
  <c r="BK610"/>
  <c r="J610"/>
  <c r="J71"/>
  <c r="BK687"/>
  <c r="J687"/>
  <c r="J72"/>
  <c r="P756"/>
  <c i="4" r="BK87"/>
  <c r="J87"/>
  <c r="J62"/>
  <c r="R128"/>
  <c r="P145"/>
  <c i="5" r="BK79"/>
  <c r="J79"/>
  <c r="J59"/>
  <c i="7" r="P81"/>
  <c r="P80"/>
  <c i="1" r="AU60"/>
  <c i="2" r="BK382"/>
  <c r="J382"/>
  <c r="J60"/>
  <c i="3" r="R96"/>
  <c r="T176"/>
  <c r="R225"/>
  <c r="R280"/>
  <c r="R337"/>
  <c r="R408"/>
  <c r="R475"/>
  <c r="T546"/>
  <c r="R601"/>
  <c r="R610"/>
  <c r="P687"/>
  <c r="BK756"/>
  <c r="J756"/>
  <c r="J73"/>
  <c i="4" r="P87"/>
  <c r="BK128"/>
  <c r="J128"/>
  <c r="J63"/>
  <c r="BK145"/>
  <c r="J145"/>
  <c r="J64"/>
  <c i="5" r="P79"/>
  <c i="1" r="AU58"/>
  <c i="7" r="R81"/>
  <c r="R80"/>
  <c i="2" r="P382"/>
  <c r="P80"/>
  <c i="1" r="AU55"/>
  <c i="3" r="P96"/>
  <c r="P176"/>
  <c r="P225"/>
  <c r="P280"/>
  <c r="P337"/>
  <c r="P408"/>
  <c r="P475"/>
  <c r="R546"/>
  <c r="P601"/>
  <c r="P610"/>
  <c r="R687"/>
  <c r="T756"/>
  <c i="4" r="R87"/>
  <c r="R86"/>
  <c r="R84"/>
  <c r="P128"/>
  <c r="T145"/>
  <c i="5" r="T79"/>
  <c i="7" r="T81"/>
  <c r="T80"/>
  <c i="6" r="BK79"/>
  <c r="J79"/>
  <c r="J59"/>
  <c i="2" r="BK80"/>
  <c r="J80"/>
  <c i="7" r="E48"/>
  <c r="F55"/>
  <c r="J74"/>
  <c r="BE88"/>
  <c r="BE90"/>
  <c r="BE98"/>
  <c r="BE84"/>
  <c r="BE86"/>
  <c r="BE94"/>
  <c r="BE82"/>
  <c r="BE92"/>
  <c r="BE96"/>
  <c i="6" r="E48"/>
  <c r="F76"/>
  <c r="J52"/>
  <c r="BE80"/>
  <c i="5" r="J52"/>
  <c r="F76"/>
  <c r="BE120"/>
  <c r="BE128"/>
  <c i="4" r="BK86"/>
  <c r="J86"/>
  <c r="J61"/>
  <c i="5" r="BE80"/>
  <c r="BE89"/>
  <c r="BE105"/>
  <c r="BE124"/>
  <c r="BE132"/>
  <c r="E69"/>
  <c r="BE93"/>
  <c r="BE101"/>
  <c r="BE97"/>
  <c i="4" r="E48"/>
  <c r="J52"/>
  <c r="BE96"/>
  <c r="BE116"/>
  <c r="BE120"/>
  <c r="BE129"/>
  <c r="BE146"/>
  <c r="BE150"/>
  <c r="BE154"/>
  <c r="F81"/>
  <c r="BE104"/>
  <c r="BE112"/>
  <c r="BE124"/>
  <c r="BE141"/>
  <c r="BE88"/>
  <c r="BE90"/>
  <c r="BE92"/>
  <c r="BE100"/>
  <c r="BE108"/>
  <c r="BE133"/>
  <c r="BE137"/>
  <c r="BE158"/>
  <c i="1" r="AW57"/>
  <c i="3" r="E83"/>
  <c r="BE99"/>
  <c r="BE125"/>
  <c r="BE133"/>
  <c r="BE177"/>
  <c r="BE187"/>
  <c r="BE189"/>
  <c r="BE203"/>
  <c r="BE213"/>
  <c r="BE238"/>
  <c r="BE268"/>
  <c r="BE272"/>
  <c r="BE297"/>
  <c r="BE305"/>
  <c r="BE323"/>
  <c r="BE325"/>
  <c r="BE358"/>
  <c r="BE368"/>
  <c r="BE378"/>
  <c r="BE413"/>
  <c r="BE421"/>
  <c r="BE443"/>
  <c r="BE449"/>
  <c r="BE453"/>
  <c r="BE480"/>
  <c r="BE502"/>
  <c r="BE512"/>
  <c r="BE530"/>
  <c r="BE569"/>
  <c r="BE575"/>
  <c r="BE583"/>
  <c r="BE589"/>
  <c r="BE623"/>
  <c r="BE633"/>
  <c r="BE635"/>
  <c r="BE639"/>
  <c r="BE643"/>
  <c r="BE647"/>
  <c r="BE653"/>
  <c r="BE659"/>
  <c r="BE683"/>
  <c r="BE696"/>
  <c r="BE704"/>
  <c r="BE710"/>
  <c r="BE722"/>
  <c r="BE726"/>
  <c r="BE728"/>
  <c r="BE736"/>
  <c r="BE748"/>
  <c r="BE757"/>
  <c r="J52"/>
  <c r="F55"/>
  <c r="BE101"/>
  <c r="BE103"/>
  <c r="BE111"/>
  <c r="BE115"/>
  <c r="BE129"/>
  <c r="BE137"/>
  <c r="BE141"/>
  <c r="BE156"/>
  <c r="BE160"/>
  <c r="BE170"/>
  <c r="BE174"/>
  <c r="BE183"/>
  <c r="BE193"/>
  <c r="BE211"/>
  <c r="BE226"/>
  <c r="BE242"/>
  <c r="BE244"/>
  <c r="BE250"/>
  <c r="BE266"/>
  <c r="BE276"/>
  <c r="BE281"/>
  <c r="BE285"/>
  <c r="BE311"/>
  <c r="BE333"/>
  <c r="BE350"/>
  <c r="BE354"/>
  <c r="BE366"/>
  <c r="BE376"/>
  <c r="BE388"/>
  <c r="BE392"/>
  <c r="BE439"/>
  <c r="BE461"/>
  <c r="BE488"/>
  <c r="BE492"/>
  <c r="BE496"/>
  <c r="BE506"/>
  <c r="BE508"/>
  <c r="BE516"/>
  <c r="BE547"/>
  <c r="BE559"/>
  <c r="BE563"/>
  <c r="BE565"/>
  <c r="BE579"/>
  <c r="BE606"/>
  <c r="BE611"/>
  <c r="BE641"/>
  <c r="BE645"/>
  <c r="BE663"/>
  <c r="BE671"/>
  <c r="BE688"/>
  <c r="BE708"/>
  <c r="BE724"/>
  <c r="BE732"/>
  <c r="BE752"/>
  <c r="BE761"/>
  <c r="BE769"/>
  <c r="BE779"/>
  <c r="BE781"/>
  <c r="BE793"/>
  <c r="BE803"/>
  <c r="BE97"/>
  <c r="BE113"/>
  <c r="BE117"/>
  <c r="BE119"/>
  <c r="BE127"/>
  <c r="BE131"/>
  <c r="BE147"/>
  <c r="BE151"/>
  <c r="BE199"/>
  <c r="BE207"/>
  <c r="BE217"/>
  <c r="BE221"/>
  <c r="BE230"/>
  <c r="BE254"/>
  <c r="BE258"/>
  <c r="BE319"/>
  <c r="BE329"/>
  <c r="BE362"/>
  <c r="BE364"/>
  <c r="BE370"/>
  <c r="BE374"/>
  <c r="BE384"/>
  <c r="BE396"/>
  <c r="BE400"/>
  <c r="BE409"/>
  <c r="BE425"/>
  <c r="BE429"/>
  <c r="BE437"/>
  <c r="BE463"/>
  <c r="BE467"/>
  <c r="BE471"/>
  <c r="BE500"/>
  <c r="BE504"/>
  <c r="BE518"/>
  <c r="BE526"/>
  <c r="BE534"/>
  <c r="BE542"/>
  <c r="BE551"/>
  <c r="BE587"/>
  <c r="BE593"/>
  <c r="BE597"/>
  <c r="BE619"/>
  <c r="BE631"/>
  <c r="BE637"/>
  <c r="BE649"/>
  <c r="BE651"/>
  <c r="BE655"/>
  <c r="BE667"/>
  <c r="BE675"/>
  <c r="BE679"/>
  <c r="BE712"/>
  <c r="BE716"/>
  <c r="BE718"/>
  <c r="BE744"/>
  <c r="BE765"/>
  <c r="BE775"/>
  <c r="BE789"/>
  <c r="BE797"/>
  <c r="BE105"/>
  <c r="BE109"/>
  <c r="BE121"/>
  <c r="BE165"/>
  <c r="BE172"/>
  <c r="BE181"/>
  <c r="BE195"/>
  <c r="BE234"/>
  <c r="BE248"/>
  <c r="BE262"/>
  <c r="BE289"/>
  <c r="BE293"/>
  <c r="BE301"/>
  <c r="BE307"/>
  <c r="BE315"/>
  <c r="BE338"/>
  <c r="BE342"/>
  <c r="BE346"/>
  <c r="BE372"/>
  <c r="BE380"/>
  <c r="BE404"/>
  <c r="BE417"/>
  <c r="BE433"/>
  <c r="BE445"/>
  <c r="BE457"/>
  <c r="BE476"/>
  <c r="BE484"/>
  <c r="BE510"/>
  <c r="BE514"/>
  <c r="BE522"/>
  <c r="BE538"/>
  <c r="BE555"/>
  <c r="BE571"/>
  <c r="BE602"/>
  <c r="BE615"/>
  <c r="BE627"/>
  <c r="BE657"/>
  <c r="BE692"/>
  <c r="BE700"/>
  <c r="BE714"/>
  <c r="BE720"/>
  <c r="BE740"/>
  <c r="BE773"/>
  <c r="BE785"/>
  <c r="BE799"/>
  <c r="BE807"/>
  <c r="BE811"/>
  <c r="BE815"/>
  <c i="2" r="F77"/>
  <c r="BE83"/>
  <c r="BE93"/>
  <c r="BE99"/>
  <c r="BE105"/>
  <c r="BE150"/>
  <c r="BE162"/>
  <c r="BE167"/>
  <c r="BE180"/>
  <c r="BE198"/>
  <c r="BE208"/>
  <c r="BE213"/>
  <c r="BE239"/>
  <c r="BE259"/>
  <c r="BE266"/>
  <c r="J74"/>
  <c r="BE85"/>
  <c r="BE108"/>
  <c r="BE136"/>
  <c r="BE172"/>
  <c r="BE176"/>
  <c r="BE190"/>
  <c r="BE206"/>
  <c r="BE219"/>
  <c r="BE223"/>
  <c r="BE241"/>
  <c r="BE248"/>
  <c r="BE250"/>
  <c r="BE253"/>
  <c r="BE256"/>
  <c r="BE278"/>
  <c r="BE282"/>
  <c r="BE286"/>
  <c r="E48"/>
  <c r="BE113"/>
  <c r="BE120"/>
  <c r="BE158"/>
  <c r="BE184"/>
  <c r="BE194"/>
  <c r="BE202"/>
  <c r="BE231"/>
  <c r="BE264"/>
  <c r="BE290"/>
  <c r="BE315"/>
  <c r="BE342"/>
  <c r="BE347"/>
  <c r="BE355"/>
  <c r="BE361"/>
  <c r="BE367"/>
  <c r="BE385"/>
  <c r="BE81"/>
  <c r="BE117"/>
  <c r="BE128"/>
  <c r="BE154"/>
  <c r="BE186"/>
  <c r="BE215"/>
  <c r="BE217"/>
  <c r="BE227"/>
  <c r="BE235"/>
  <c r="BE237"/>
  <c r="BE246"/>
  <c r="BE270"/>
  <c r="BE274"/>
  <c r="BE294"/>
  <c r="BE304"/>
  <c r="BE307"/>
  <c r="BE318"/>
  <c r="BE327"/>
  <c r="BE336"/>
  <c r="BE374"/>
  <c r="BE378"/>
  <c r="BE383"/>
  <c r="BE387"/>
  <c r="BE389"/>
  <c r="F34"/>
  <c i="1" r="BA55"/>
  <c i="3" r="F37"/>
  <c i="1" r="BD56"/>
  <c i="3" r="F35"/>
  <c i="1" r="BB56"/>
  <c i="2" r="J34"/>
  <c i="1" r="AW55"/>
  <c i="3" r="J34"/>
  <c i="1" r="AW56"/>
  <c i="4" r="F35"/>
  <c i="1" r="BB57"/>
  <c i="5" r="F35"/>
  <c i="1" r="BB58"/>
  <c i="5" r="F37"/>
  <c i="1" r="BD58"/>
  <c i="7" r="F34"/>
  <c i="1" r="BA60"/>
  <c i="6" r="J30"/>
  <c i="7" r="F37"/>
  <c i="1" r="BD60"/>
  <c i="2" r="F36"/>
  <c i="1" r="BC55"/>
  <c i="3" r="F34"/>
  <c i="1" r="BA56"/>
  <c i="4" r="F37"/>
  <c i="1" r="BD57"/>
  <c i="5" r="J34"/>
  <c i="1" r="AW58"/>
  <c i="5" r="J30"/>
  <c i="6" r="J34"/>
  <c i="1" r="AW59"/>
  <c i="7" r="F36"/>
  <c i="1" r="BC60"/>
  <c i="2" r="J30"/>
  <c r="F37"/>
  <c i="1" r="BD55"/>
  <c i="2" r="F35"/>
  <c i="1" r="BB55"/>
  <c i="3" r="F36"/>
  <c i="1" r="BC56"/>
  <c i="4" r="F34"/>
  <c i="1" r="BA57"/>
  <c i="4" r="F36"/>
  <c i="1" r="BC57"/>
  <c i="5" r="F36"/>
  <c i="1" r="BC58"/>
  <c i="5" r="F34"/>
  <c i="1" r="BA58"/>
  <c i="6" r="J33"/>
  <c i="1" r="AV59"/>
  <c i="7" r="F35"/>
  <c i="1" r="BB60"/>
  <c i="7" r="J34"/>
  <c i="1" r="AW60"/>
  <c i="4" l="1" r="P86"/>
  <c r="P84"/>
  <c i="1" r="AU57"/>
  <c i="3" r="R95"/>
  <c r="R93"/>
  <c i="4" r="T86"/>
  <c r="T84"/>
  <c i="3" r="T95"/>
  <c r="T93"/>
  <c r="P95"/>
  <c r="P93"/>
  <c i="1" r="AU56"/>
  <c i="2" r="J59"/>
  <c i="1" r="AG55"/>
  <c i="3" r="BK95"/>
  <c r="J95"/>
  <c r="J61"/>
  <c i="7" r="J81"/>
  <c r="J60"/>
  <c i="1" r="AG59"/>
  <c r="AG58"/>
  <c i="6" r="J39"/>
  <c i="4" r="BK84"/>
  <c r="J84"/>
  <c r="J59"/>
  <c i="2" r="F33"/>
  <c i="1" r="AZ55"/>
  <c i="3" r="F33"/>
  <c i="1" r="AZ56"/>
  <c i="7" r="J30"/>
  <c i="1" r="AG60"/>
  <c i="2" r="J33"/>
  <c i="1" r="AV55"/>
  <c r="AT55"/>
  <c r="AN55"/>
  <c i="4" r="F33"/>
  <c i="1" r="AZ57"/>
  <c i="4" r="J33"/>
  <c i="1" r="AV57"/>
  <c r="AT57"/>
  <c i="5" r="J33"/>
  <c i="1" r="AV58"/>
  <c r="AT58"/>
  <c r="AN58"/>
  <c i="5" r="F33"/>
  <c i="1" r="AZ58"/>
  <c i="6" r="F33"/>
  <c i="1" r="AZ59"/>
  <c r="AT59"/>
  <c r="AN59"/>
  <c i="7" r="J33"/>
  <c i="1" r="AV60"/>
  <c r="AT60"/>
  <c r="AN60"/>
  <c r="BD54"/>
  <c r="W33"/>
  <c r="BA54"/>
  <c r="W30"/>
  <c i="7" r="F33"/>
  <c i="1" r="AZ60"/>
  <c r="BC54"/>
  <c r="W32"/>
  <c r="BB54"/>
  <c r="W31"/>
  <c i="3" r="J33"/>
  <c i="1" r="AV56"/>
  <c r="AT56"/>
  <c i="3" l="1" r="BK93"/>
  <c r="J93"/>
  <c r="J59"/>
  <c i="7" r="J39"/>
  <c i="5" r="J39"/>
  <c i="2" r="J39"/>
  <c i="1" r="AU54"/>
  <c i="4" r="J30"/>
  <c i="1" r="AG57"/>
  <c r="AZ54"/>
  <c r="AV54"/>
  <c r="AK29"/>
  <c r="AX54"/>
  <c r="AY54"/>
  <c r="AW54"/>
  <c r="AK30"/>
  <c i="4" l="1" r="J39"/>
  <c i="1" r="AN57"/>
  <c i="3" r="J30"/>
  <c i="1" r="AG56"/>
  <c r="AG54"/>
  <c r="AK26"/>
  <c r="AK35"/>
  <c r="AT54"/>
  <c r="AN54"/>
  <c r="W29"/>
  <c i="3" l="1" r="J39"/>
  <c i="1" r="AN56"/>
</calcChain>
</file>

<file path=xl/sharedStrings.xml><?xml version="1.0" encoding="utf-8"?>
<sst xmlns="http://schemas.openxmlformats.org/spreadsheetml/2006/main">
  <si>
    <t>Export Komplet</t>
  </si>
  <si>
    <t>VZ</t>
  </si>
  <si>
    <t>2.0</t>
  </si>
  <si>
    <t>ZAMOK</t>
  </si>
  <si>
    <t>False</t>
  </si>
  <si>
    <t>{53ebd98a-fc2d-4567-a090-8e55a8a66f73}</t>
  </si>
  <si>
    <t>0,01</t>
  </si>
  <si>
    <t>21</t>
  </si>
  <si>
    <t>15</t>
  </si>
  <si>
    <t>REKAPITULACE ZAKÁZKY</t>
  </si>
  <si>
    <t xml:space="preserve">v ---  níže se nacházejí doplnkové a pomocné údaje k sestavám  --- v</t>
  </si>
  <si>
    <t>Návod na vyplnění</t>
  </si>
  <si>
    <t>0,001</t>
  </si>
  <si>
    <t>Kód:</t>
  </si>
  <si>
    <t>64021137</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</si>
  <si>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</si>
  <si>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</si>
  <si>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Chlumec n. C. - Městec Králové</t>
  </si>
  <si>
    <t>KSO:</t>
  </si>
  <si>
    <t/>
  </si>
  <si>
    <t>CC-CZ:</t>
  </si>
  <si>
    <t>Místo:</t>
  </si>
  <si>
    <t>TÚ Chlumec n. C. - Městec Králové</t>
  </si>
  <si>
    <t>Datum:</t>
  </si>
  <si>
    <t>23. 11. 2021</t>
  </si>
  <si>
    <t>Zadavatel:</t>
  </si>
  <si>
    <t>IČ:</t>
  </si>
  <si>
    <t>Správa železnic, s.o.</t>
  </si>
  <si>
    <t>DIČ:</t>
  </si>
  <si>
    <t>Uchazeč:</t>
  </si>
  <si>
    <t>Vyplň údaj</t>
  </si>
  <si>
    <t>Projektant:</t>
  </si>
  <si>
    <t>bez PD</t>
  </si>
  <si>
    <t>True</t>
  </si>
  <si>
    <t>Zpracovatel:</t>
  </si>
  <si>
    <t>Správa tratí Hradec Králové</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</si>
  <si>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</si>
  <si>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</si>
  <si>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</si>
  <si>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</si>
  <si>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</si>
  <si>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</si>
  <si>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</si>
  <si>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</si>
  <si>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</si>
  <si>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</si>
  <si>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</si>
  <si>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</si>
  <si>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</si>
  <si>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</si>
  <si>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</si>
  <si>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</si>
  <si>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</si>
  <si>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</si>
  <si>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</si>
  <si>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</si>
  <si>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</si>
  <si>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</si>
  <si>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</si>
  <si>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</si>
  <si>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</si>
  <si>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</si>
  <si>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</si>
  <si>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</si>
  <si>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</si>
  <si>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</si>
  <si>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</si>
  <si>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</si>
  <si>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</si>
  <si>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</si>
  <si>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</si>
  <si>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</si>
  <si>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</si>
  <si>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</si>
  <si>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</si>
  <si>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</si>
  <si>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</si>
  <si>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</si>
  <si>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Oprava železničního svršku</t>
  </si>
  <si>
    <t>STA</t>
  </si>
  <si>
    <t>1</t>
  </si>
  <si>
    <t>{9a03d538-7a10-4dab-8e3f-8f73c6e710f6}</t>
  </si>
  <si>
    <t>2</t>
  </si>
  <si>
    <t>SO 02</t>
  </si>
  <si>
    <t>Oprava železničních přejezdů</t>
  </si>
  <si>
    <t>{c64e680d-2d46-4433-a0f6-695713a53ade}</t>
  </si>
  <si>
    <t>SO 03</t>
  </si>
  <si>
    <t>Oprava nástupišť</t>
  </si>
  <si>
    <t>{ae47903c-94a2-48e7-9b12-c56d158fa232}</t>
  </si>
  <si>
    <t>ON 1</t>
  </si>
  <si>
    <t>Materiál objednatele - nedodávaný na místo stavby (NEOCEŇOVAT)</t>
  </si>
  <si>
    <t>{c73af64f-7f91-448e-9695-2180ecd25b2f}</t>
  </si>
  <si>
    <t>ON 2</t>
  </si>
  <si>
    <t xml:space="preserve">Materiál objednatele - dodávaný na místo stavby  (NEOCEŇOVAT)</t>
  </si>
  <si>
    <t>{1261f25c-8767-42fa-b6b9-fd2367af0d98}</t>
  </si>
  <si>
    <t>VON</t>
  </si>
  <si>
    <t>Vedlejší a ostatní náklady</t>
  </si>
  <si>
    <t>{e27dcdd5-a6c6-4fae-9df1-c2385e807081}</t>
  </si>
  <si>
    <t>KRYCÍ LIST SOUPISU PRACÍ</t>
  </si>
  <si>
    <t>Objekt:</t>
  </si>
  <si>
    <t>SO 01 - Oprava železničního svršku</t>
  </si>
  <si>
    <t>REKAPITULACE ČLENĚNÍ SOUPISU PRACÍ</t>
  </si>
  <si>
    <t>Kód dílu - Popis</t>
  </si>
  <si>
    <t>Cena celkem [CZK]</t>
  </si>
  <si>
    <t>-1</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</si>
  <si>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</si>
  <si>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</si>
  <si>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</si>
  <si>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</si>
  <si>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</si>
  <si>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</si>
  <si>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</si>
  <si>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</si>
  <si>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</si>
  <si>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</si>
  <si>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</si>
  <si>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</si>
  <si>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</si>
  <si>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</si>
  <si>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K</t>
  </si>
  <si>
    <t>5907050120</t>
  </si>
  <si>
    <t>Dělení kolejnic kyslíkem soustavy S49 nebo T</t>
  </si>
  <si>
    <t>kus</t>
  </si>
  <si>
    <t>Sborník UOŽI 01 2021</t>
  </si>
  <si>
    <t>4</t>
  </si>
  <si>
    <t>ROZPOCET</t>
  </si>
  <si>
    <t>PP</t>
  </si>
  <si>
    <t>5908005430</t>
  </si>
  <si>
    <t>Oprava kolejnicového styku demontáž spojek tv. S49</t>
  </si>
  <si>
    <t>styk</t>
  </si>
  <si>
    <t>3</t>
  </si>
  <si>
    <t>5905020020</t>
  </si>
  <si>
    <t>Oprava stezky strojně s odstraněním drnu a nánosu přes 10 cm do 20 cm</t>
  </si>
  <si>
    <t>m2</t>
  </si>
  <si>
    <t>6</t>
  </si>
  <si>
    <t>VV</t>
  </si>
  <si>
    <t>10325,9</t>
  </si>
  <si>
    <t>km 5,240 - 9,031=3 791 m</t>
  </si>
  <si>
    <t>km 9,049 - 13,140=4 091 m</t>
  </si>
  <si>
    <t>km 13,190 - 13,251=61 m</t>
  </si>
  <si>
    <t xml:space="preserve">celkem   3 791+4 091+61=7 943*(0,65+0,65)=10 325,900 m2</t>
  </si>
  <si>
    <t>Součet</t>
  </si>
  <si>
    <t>9902100100</t>
  </si>
  <si>
    <t>Doprava obousměrná (např. dodávek z vlastních zásob zhotovitele nebo objednatele nebo výzisku) mechanizací o nosnosti přes 3,5 t sypanin (kameniva, písku, suti, dlažebních kostek, atd.) do 10 km</t>
  </si>
  <si>
    <t>t</t>
  </si>
  <si>
    <t>8</t>
  </si>
  <si>
    <t>odvoz suti ze stezek na meziskládku</t>
  </si>
  <si>
    <t>10 325,9*0,15*1,5=2 323,328 t</t>
  </si>
  <si>
    <t>2323,328</t>
  </si>
  <si>
    <t>5</t>
  </si>
  <si>
    <t>9902900100</t>
  </si>
  <si>
    <t>Naložení sypanin, drobného kusového materiálu, suti</t>
  </si>
  <si>
    <t>10</t>
  </si>
  <si>
    <t>naložení suti ze stezek na meziskládce</t>
  </si>
  <si>
    <t>9902100300</t>
  </si>
  <si>
    <t>Doprava obousměrná (např. dodávek z vlastních zásob zhotovitele nebo objednatele nebo výzisku) mechanizací o nosnosti přes 3,5 t sypanin (kameniva, písku, suti, dlažebních kostek, atd.) do 30 km</t>
  </si>
  <si>
    <t>12</t>
  </si>
  <si>
    <t>7</t>
  </si>
  <si>
    <t>9909000100</t>
  </si>
  <si>
    <t>Poplatek za uložení suti nebo hmot na oficiální skládku</t>
  </si>
  <si>
    <t>14</t>
  </si>
  <si>
    <t>uložení suti ze stezek na skládku Lodín</t>
  </si>
  <si>
    <t>5906080015</t>
  </si>
  <si>
    <t>Vystrojení pražce dřevěného s podkladnicovým upevněním čtyři vrtule</t>
  </si>
  <si>
    <t>úl.pl.</t>
  </si>
  <si>
    <t>16</t>
  </si>
  <si>
    <t>13000*2"dle ZD; úl.pl.</t>
  </si>
  <si>
    <t>74</t>
  </si>
  <si>
    <t>5907040030</t>
  </si>
  <si>
    <t>Posun kolejnic před svařováním tv. S49</t>
  </si>
  <si>
    <t>m</t>
  </si>
  <si>
    <t>-1404677556</t>
  </si>
  <si>
    <t>Posun kolejnic před svařováním tv. S49. Poznámka: 1. V cenách jsou započteny náklady na přizdvižení a posun kolejnice. Položka se použije v případě krácení deformovaných konců kolejnic před svařováním. 2. V cenách nejsou obsaženy náklady na demontáž a montáž upevňovadel. Položku nelze použít pro posun z důvodu úpravy dilatačních spár před svařováním.</t>
  </si>
  <si>
    <t>7582"km 5,240 - 9,031=3 791 m</t>
  </si>
  <si>
    <t>5907020415</t>
  </si>
  <si>
    <t>Souvislá výměna kolejnic současně s výměnou kompletů a pryžové podložky tv. S49 rozdělení "d"</t>
  </si>
  <si>
    <t>20</t>
  </si>
  <si>
    <t>128 "m na vložky po def. vadách</t>
  </si>
  <si>
    <t xml:space="preserve">celkem  4 091+61=*2=8304 m</t>
  </si>
  <si>
    <t>8304</t>
  </si>
  <si>
    <t>9</t>
  </si>
  <si>
    <t>5906020020</t>
  </si>
  <si>
    <t>Souvislá výměna pražců v KL otevřeném i zapuštěném pražce dřevěné příčné vystrojené</t>
  </si>
  <si>
    <t>18</t>
  </si>
  <si>
    <t xml:space="preserve">km 5,240 - 9,031=3,791 km -  6 204 ks</t>
  </si>
  <si>
    <t xml:space="preserve">km 9,049 - 13,140=4,091 km -  6 696 ks</t>
  </si>
  <si>
    <t xml:space="preserve">km 13,190 - 13,251=0,061 km -  100 ks</t>
  </si>
  <si>
    <t>celkem 6 204+6 696+100=13 000 ks rozdělení "d"</t>
  </si>
  <si>
    <t>13000</t>
  </si>
  <si>
    <t>11</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</si>
  <si>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</si>
  <si>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</si>
  <si>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22</t>
  </si>
  <si>
    <t xml:space="preserve">km 5,240 - 6,510=1 270 m -  T/dř. "d"</t>
  </si>
  <si>
    <t xml:space="preserve">km 6,660 - 8,460=1 800 m -  T/dř. "d"</t>
  </si>
  <si>
    <t xml:space="preserve">km 8,635 - 8,960=325 m -  T/dř. "d"</t>
  </si>
  <si>
    <t xml:space="preserve">km 9,135 - 13,140=4 005 m -  T/dř. "d"</t>
  </si>
  <si>
    <t>km 13,190 - 13,251=61 m - T/dř. "d"</t>
  </si>
  <si>
    <t xml:space="preserve">km 6,510 - 6,660=150 m -  T/SB5 "d"</t>
  </si>
  <si>
    <t xml:space="preserve">km 8,460 - 8,635=175 m -  T/SB5 "d"</t>
  </si>
  <si>
    <t xml:space="preserve">km 8,960 - 9,135=(175-18)=157 m -  T/SB5 "d"</t>
  </si>
  <si>
    <t xml:space="preserve">celkem   1270+1800+325+4005+61=7 461 m   T/dř. "d"   0,272 t/m</t>
  </si>
  <si>
    <t xml:space="preserve">celkem   150+175+157=482 m   T/SB5 "d"  0,581 t/m</t>
  </si>
  <si>
    <t>2309,434</t>
  </si>
  <si>
    <t>5999005010</t>
  </si>
  <si>
    <t>Třídění spojovacích a upevňovacích součástí</t>
  </si>
  <si>
    <t>24</t>
  </si>
  <si>
    <t>13000*0,026</t>
  </si>
  <si>
    <t>13</t>
  </si>
  <si>
    <t>5999005020</t>
  </si>
  <si>
    <t>Třídění pražců a kolejnicových podpor</t>
  </si>
  <si>
    <t>26</t>
  </si>
  <si>
    <t>7461*1,64*0,08+482*1,64*0,265</t>
  </si>
  <si>
    <t>5999005030</t>
  </si>
  <si>
    <t>Třídění kolejnic</t>
  </si>
  <si>
    <t>28</t>
  </si>
  <si>
    <t>8432*0,0493</t>
  </si>
  <si>
    <t>5906105010</t>
  </si>
  <si>
    <t>Demontáž pražce dřevěný</t>
  </si>
  <si>
    <t>30</t>
  </si>
  <si>
    <t>"7461*1,64;0)=12 236,00 ks</t>
  </si>
  <si>
    <t>12236</t>
  </si>
  <si>
    <t>5906105020</t>
  </si>
  <si>
    <t>Demontáž pražce betonový</t>
  </si>
  <si>
    <t>32</t>
  </si>
  <si>
    <t>"(482*1,64;0)=790,00 ks</t>
  </si>
  <si>
    <t>790</t>
  </si>
  <si>
    <t>17</t>
  </si>
  <si>
    <t>5905105030</t>
  </si>
  <si>
    <t>Doplnění KL kamenivem souvisle strojně v koleji</t>
  </si>
  <si>
    <t>m3</t>
  </si>
  <si>
    <t>34</t>
  </si>
  <si>
    <t>7943*0,3</t>
  </si>
  <si>
    <t>5909032010</t>
  </si>
  <si>
    <t>Přesná úprava GPK koleje směrové a výškové uspořádání pražce dřevěné nebo ocelové</t>
  </si>
  <si>
    <t>km</t>
  </si>
  <si>
    <t>36</t>
  </si>
  <si>
    <t xml:space="preserve">7,943*2"dle ZD;  úprava GPK 2x;</t>
  </si>
  <si>
    <t>19</t>
  </si>
  <si>
    <t>5909030010</t>
  </si>
  <si>
    <t>Následná úprava GPK koleje směrové a výškové uspořádání pražce dřevěné nebo ocelové</t>
  </si>
  <si>
    <t>38</t>
  </si>
  <si>
    <t xml:space="preserve">7,943 "km </t>
  </si>
  <si>
    <t>5910020030</t>
  </si>
  <si>
    <t>Svařování kolejnic termitem plný předehřev standardní spára svar sériový tv. S49</t>
  </si>
  <si>
    <t>40</t>
  </si>
  <si>
    <t>5910035030</t>
  </si>
  <si>
    <t>Dosažení dovolené upínací teploty v BK prodloužením kolejnicového pásu v koleji tv. S49</t>
  </si>
  <si>
    <t>42</t>
  </si>
  <si>
    <t xml:space="preserve">64"závěrné sváry po 250 m,  ZAOKR.NAHORU(7943/250;1)*2</t>
  </si>
  <si>
    <t>5910040320</t>
  </si>
  <si>
    <t>Umožnění volné dilatace kolejnice demontáž upevňovadel s osazením kluzných podložek rozdělení pražců "c"</t>
  </si>
  <si>
    <t>44</t>
  </si>
  <si>
    <t>(7943+60)*2</t>
  </si>
  <si>
    <t>23</t>
  </si>
  <si>
    <t>5910040420</t>
  </si>
  <si>
    <t>Umožnění volné dilatace kolejnice montáž upevňovadel s odstraněním kluzných podložek rozdělení pražců "d"</t>
  </si>
  <si>
    <t>46</t>
  </si>
  <si>
    <t>5910045020</t>
  </si>
  <si>
    <t>Zajištění polohy kolejnice bočními válečkovými opěrkami rozdělení pražců "d"</t>
  </si>
  <si>
    <t>48</t>
  </si>
  <si>
    <t>145+87+144+64+88+321+340+222</t>
  </si>
  <si>
    <t>25</t>
  </si>
  <si>
    <t>5910136010</t>
  </si>
  <si>
    <t>Montáž pražcové kotvy v koleji</t>
  </si>
  <si>
    <t>50</t>
  </si>
  <si>
    <t>247</t>
  </si>
  <si>
    <t>5914020020</t>
  </si>
  <si>
    <t>Čištění otevřených odvodňovacích zařízení strojně příkop nezpevněný</t>
  </si>
  <si>
    <t>52</t>
  </si>
  <si>
    <t>27</t>
  </si>
  <si>
    <t>54</t>
  </si>
  <si>
    <t>odvoz suti s uložením na pozemek OŘ</t>
  </si>
  <si>
    <t>1000*1,5</t>
  </si>
  <si>
    <t>5915015010</t>
  </si>
  <si>
    <t>Svahování zemního tělesa železničního spodku v náspu</t>
  </si>
  <si>
    <t>56</t>
  </si>
  <si>
    <t>29</t>
  </si>
  <si>
    <t>5912050110</t>
  </si>
  <si>
    <t>Staničení demontáž kilometrovníku</t>
  </si>
  <si>
    <t>58</t>
  </si>
  <si>
    <t>5912050120</t>
  </si>
  <si>
    <t>Staničení demontáž hektometrovníku</t>
  </si>
  <si>
    <t>60</t>
  </si>
  <si>
    <t>33</t>
  </si>
  <si>
    <t>9902900200</t>
  </si>
  <si>
    <t xml:space="preserve">Naložení  objemnějšího kusového materiálu, vybouraných hmot</t>
  </si>
  <si>
    <t>66</t>
  </si>
  <si>
    <t>Naložení objemnějšího kusového materiálu, vybouraných hmot</t>
  </si>
  <si>
    <t>880,992+4,238</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</si>
  <si>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</si>
  <si>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</si>
  <si>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68</t>
  </si>
  <si>
    <t>880,992+4,238"odvoz vyz. pražců a pryž. podložek 880,992+4,238</t>
  </si>
  <si>
    <t>35</t>
  </si>
  <si>
    <t>9909000300</t>
  </si>
  <si>
    <t>Poplatek za likvidaci dřevěných kolejnicových podpor</t>
  </si>
  <si>
    <t>70</t>
  </si>
  <si>
    <t>12236*0,08*0,9"uložení 90% vyzískaných dřev. pražců na skládku Lodín;</t>
  </si>
  <si>
    <t>9909000400</t>
  </si>
  <si>
    <t>Poplatek za likvidaci plastových součástí</t>
  </si>
  <si>
    <t>72</t>
  </si>
  <si>
    <t xml:space="preserve">13000*2*0,000163"uložení vyzískaných pryž. podložek na skládku Semtín; </t>
  </si>
  <si>
    <t>31</t>
  </si>
  <si>
    <t>5912060210</t>
  </si>
  <si>
    <t>Demontáž zajišťovací značky včetně sloupku a základu konzolové</t>
  </si>
  <si>
    <t>62</t>
  </si>
  <si>
    <t>37</t>
  </si>
  <si>
    <t>9902900200.1</t>
  </si>
  <si>
    <t>76</t>
  </si>
  <si>
    <t>39</t>
  </si>
  <si>
    <t>9909000500</t>
  </si>
  <si>
    <t>Poplatek uložení odpadu betonových prefabrikátů</t>
  </si>
  <si>
    <t>78</t>
  </si>
  <si>
    <t>uložení zaj.značek na skládku Lodín</t>
  </si>
  <si>
    <t>32*0,068</t>
  </si>
  <si>
    <t>5912065020R</t>
  </si>
  <si>
    <t>Montáž zajišťovací značky samostatné vzor GeoTel včetně základu</t>
  </si>
  <si>
    <t>42912565</t>
  </si>
  <si>
    <t>Montáž zajišťovací značky samostatné vzor GeoTel včetně základy. Poznámka: 1. V cenách jsou započteny náklady na montáž součástí značky včetně zemních prací a úpravy terénu. 2. V cenách nejsou obsaženy náklady na dodávku materiálu.</t>
  </si>
  <si>
    <t>41</t>
  </si>
  <si>
    <t>M</t>
  </si>
  <si>
    <t>5962119020</t>
  </si>
  <si>
    <t>Zajištění PPK štítek konzolové a hřebové značky</t>
  </si>
  <si>
    <t>-2053320224</t>
  </si>
  <si>
    <t>69</t>
  </si>
  <si>
    <t>13021017R</t>
  </si>
  <si>
    <t>999885949</t>
  </si>
  <si>
    <t>tyč ocelová kruhová žebírková DIN 488 jakost B500B (10 505) výztuž do betonu D 20mm</t>
  </si>
  <si>
    <t>160*1,7*0,00247"žebírková tyč na ZZ vzor. GeoTel</t>
  </si>
  <si>
    <t>5964161005</t>
  </si>
  <si>
    <t>Beton lehce zhutnitelný C 16/20;X0 F5 2 200 2 662</t>
  </si>
  <si>
    <t>631883640</t>
  </si>
  <si>
    <t>0,0726*160*1,1</t>
  </si>
  <si>
    <t>71</t>
  </si>
  <si>
    <t>28611141</t>
  </si>
  <si>
    <t>trubka kanalizační PVC DN 250x2000mm SN4</t>
  </si>
  <si>
    <t>CS ÚRS 2021 02</t>
  </si>
  <si>
    <t>-1261775980</t>
  </si>
  <si>
    <t>160*0,30*1,1</t>
  </si>
  <si>
    <t>9902100200</t>
  </si>
  <si>
    <t>Doprava obousměrná (např. dodávek z vlastních zásob zhotovitele nebo objednatele nebo výzisku) mechanizací o nosnosti přes 3,5 t sypanin (kameniva, písku, suti, dlažebních kostek, atd.) do 20 km</t>
  </si>
  <si>
    <t>-1915109490</t>
  </si>
  <si>
    <t>Doprava obousměrná (např. dodávek z vlastních zásob zhotovitele nebo objednatele nebo výzisku) mechanizací o nosnosti přes 3,5 t sypanin (kameniva, písku, suti, dlažebních kostek, atd.) do 20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</si>
  <si>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12,778*2,48 "přeprava betonu pro ZZ</t>
  </si>
  <si>
    <t>0,672"přeprava ocel tyčí</t>
  </si>
  <si>
    <t>52,8*0,00756 "KG trubky DN250</t>
  </si>
  <si>
    <t>43</t>
  </si>
  <si>
    <t>5960101040</t>
  </si>
  <si>
    <t>Pražcové kotvy TDHB pro pražec dřevěný</t>
  </si>
  <si>
    <t>86</t>
  </si>
  <si>
    <t>9902200700</t>
  </si>
  <si>
    <t>Doprava obousměrná (např. dodávek z vlastních zásob zhotovitele nebo objednatele nebo výzisku) mechanizací o nosnosti přes 3,5 t objemnějšího kusového materiálu (prefabrikátů, stožárů, výhybek, rozvaděčů, vybouraných hmot atd.) do 100 km</t>
  </si>
  <si>
    <t>88</t>
  </si>
  <si>
    <t>247*0,01004"přeprava pr. kotev z H. Brodu</t>
  </si>
  <si>
    <t>45</t>
  </si>
  <si>
    <t>5955101000</t>
  </si>
  <si>
    <t>Kamenivo drcené štěrk frakce 31,5/63 třídy BI</t>
  </si>
  <si>
    <t>90</t>
  </si>
  <si>
    <t>2382,9*2,035</t>
  </si>
  <si>
    <t>9902100500</t>
  </si>
  <si>
    <t>Doprava obousměrná (např. dodávek z vlastních zásob zhotovitele nebo objednatele nebo výzisku) mechanizací o nosnosti přes 3,5 t sypanin (kameniva, písku, suti, dlažebních kostek, atd.) do 60 km</t>
  </si>
  <si>
    <t>92</t>
  </si>
  <si>
    <t>2382,9*2,035"přeprava štěrku z lomu Libodřice</t>
  </si>
  <si>
    <t>47</t>
  </si>
  <si>
    <t>5958128010</t>
  </si>
  <si>
    <t>Komplety ŽS 4 (šroub RS 1, matice M 24, podložka Fe6, svěrka ŽS4)</t>
  </si>
  <si>
    <t>94</t>
  </si>
  <si>
    <t>13000*4-564</t>
  </si>
  <si>
    <t>5958125010</t>
  </si>
  <si>
    <t>Komplety s antikorozní úpravou ŽS 4 (svěrka ŽS4, šroub RS 1, matice M24, podložka Fe6)</t>
  </si>
  <si>
    <t>96</t>
  </si>
  <si>
    <t xml:space="preserve">(14+12+10+10+10)*6+(13+10+18+16)*4"antikoroz. komplety v přejezdech </t>
  </si>
  <si>
    <t>49</t>
  </si>
  <si>
    <t>5958158005</t>
  </si>
  <si>
    <t xml:space="preserve">Podložka pryžová pod patu kolejnice S49  183/126/6</t>
  </si>
  <si>
    <t>98</t>
  </si>
  <si>
    <t>13000*2+112</t>
  </si>
  <si>
    <t>100</t>
  </si>
  <si>
    <t>51436*0,0012+564*0,0012+26112*0,000163"komplety a pryž podl.</t>
  </si>
  <si>
    <t>51</t>
  </si>
  <si>
    <t>102</t>
  </si>
  <si>
    <t>1300 m kolejnic v žst. Horka u St. Paky</t>
  </si>
  <si>
    <t xml:space="preserve">1400 m kolejnic  v žst. Jaroměř</t>
  </si>
  <si>
    <t>264 m v žst. Opočno</t>
  </si>
  <si>
    <t>360 m v žst Bohuslavice</t>
  </si>
  <si>
    <t>408 m v žst. Náchod</t>
  </si>
  <si>
    <t>700 m v žst. Kopidlno</t>
  </si>
  <si>
    <t>4432*0,04939</t>
  </si>
  <si>
    <t>73</t>
  </si>
  <si>
    <t>512</t>
  </si>
  <si>
    <t>-1091494001</t>
  </si>
  <si>
    <t>700*0,04939 "kolejnice žst. Kopidlno</t>
  </si>
  <si>
    <t>9902200600</t>
  </si>
  <si>
    <t>Doprava obousměrná (např. dodávek z vlastních zásob zhotovitele nebo objednatele nebo výzisku) mechanizací o nosnosti přes 3,5 t objemnějšího kusového materiálu (prefabrikátů, stožárů, výhybek, rozvaděčů, vybouraných hmot atd.) do 80 km</t>
  </si>
  <si>
    <t>104</t>
  </si>
  <si>
    <t>3324*0,04939</t>
  </si>
  <si>
    <t>63</t>
  </si>
  <si>
    <t>780498927</t>
  </si>
  <si>
    <t>53</t>
  </si>
  <si>
    <t>106</t>
  </si>
  <si>
    <t xml:space="preserve">nové dřevěné pražce SSM HK  - 13000*0,103=1339,000 t</t>
  </si>
  <si>
    <t>nové Podkladnice žebrová tv. S4 SSM HK</t>
  </si>
  <si>
    <t>nové upevňovací vrtule R1(145) SSM HK</t>
  </si>
  <si>
    <t>nové upevňovací kroužky pružné dvojité Fe 6 SSM HK</t>
  </si>
  <si>
    <t>nové polyetylenovépodložky pod podkladnici 380/160/2 (S4, R4) SSM HK</t>
  </si>
  <si>
    <t>1465,460</t>
  </si>
  <si>
    <t>9902200500</t>
  </si>
  <si>
    <t>Doprava obousměrná (např. dodávek z vlastních zásob zhotovitele nebo objednatele nebo výzisku) mechanizací o nosnosti přes 3,5 t objemnějšího kusového materiálu (prefabrikátů, stožárů, výhybek, rozvaděčů, vybouraných hmot atd.) do 60 km</t>
  </si>
  <si>
    <t>108</t>
  </si>
  <si>
    <t>nová Podkladnice žebrová tv. S4 SSM HK</t>
  </si>
  <si>
    <t>55</t>
  </si>
  <si>
    <t>110</t>
  </si>
  <si>
    <t>naložení podkladnic</t>
  </si>
  <si>
    <t>151,997</t>
  </si>
  <si>
    <t>60*0,3273 "pražce SB 8 do přejezdů z Hradce Králové</t>
  </si>
  <si>
    <t>9902200400</t>
  </si>
  <si>
    <t>Doprava obousměrná (např. dodávek z vlastních zásob zhotovitele nebo objednatele nebo výzisku) mechanizací o nosnosti přes 3,5 t objemnějšího kusového materiálu (prefabrikátů, stožárů, výhybek, rozvaděčů, vybouraných hmot atd.) do 40 km</t>
  </si>
  <si>
    <t>112</t>
  </si>
  <si>
    <t>Podkladnice 1600 ks TO Jičín</t>
  </si>
  <si>
    <t>1600*0,00852</t>
  </si>
  <si>
    <t>57</t>
  </si>
  <si>
    <t>114</t>
  </si>
  <si>
    <t>Podkladnice 2200 ks TO Hradec Králové</t>
  </si>
  <si>
    <t>Podkladnice 400 ks TO Stará Paka</t>
  </si>
  <si>
    <t>Podkladnice 4290 ks žst. Třemošnice</t>
  </si>
  <si>
    <t>6890*0,00852</t>
  </si>
  <si>
    <t>116</t>
  </si>
  <si>
    <t>Podkladnice 400 ks TO Náchod</t>
  </si>
  <si>
    <t>Podkladnice 500 ks TO Týniště n. Orl.</t>
  </si>
  <si>
    <t>900*0,00852</t>
  </si>
  <si>
    <t>59</t>
  </si>
  <si>
    <t>118</t>
  </si>
  <si>
    <t>5150*0,00852</t>
  </si>
  <si>
    <t>"Podkladnice 150 ks TO Choceň</t>
  </si>
  <si>
    <t>"Podkladnice 2600 ks TO Trutnov</t>
  </si>
  <si>
    <t>"Podkladnice 2400 ks TO Malé Svatoňovice</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</si>
  <si>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</si>
  <si>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</si>
  <si>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120</t>
  </si>
  <si>
    <t>Podkladnice 1000 ks TO ČT1</t>
  </si>
  <si>
    <t>Podkladnice 1600 ks TO ČT2</t>
  </si>
  <si>
    <t>Podkladnice 700 ks TO Ústí n. Orl.</t>
  </si>
  <si>
    <t>3300*0,00852</t>
  </si>
  <si>
    <t>61</t>
  </si>
  <si>
    <t>9903200100</t>
  </si>
  <si>
    <t>Přeprava mechanizace na místo prováděných prací o hmotnosti přes 12 t přes 50 do 100 km</t>
  </si>
  <si>
    <t>122</t>
  </si>
  <si>
    <t>4"4 x MHS</t>
  </si>
  <si>
    <t>9903200200</t>
  </si>
  <si>
    <t>Přeprava mechanizace na místo prováděných prací o hmotnosti přes 12 t do 200 km</t>
  </si>
  <si>
    <t>124</t>
  </si>
  <si>
    <t>5"obnovovací stroj, 2 x ASP, 2 x SSP</t>
  </si>
  <si>
    <t>OST</t>
  </si>
  <si>
    <t>Ostatní</t>
  </si>
  <si>
    <t>7590157040</t>
  </si>
  <si>
    <t>Demontáž uzemnění pasivní ochrany u neelektrizovaných tratí</t>
  </si>
  <si>
    <t>95983043</t>
  </si>
  <si>
    <t>64</t>
  </si>
  <si>
    <t>7592007070</t>
  </si>
  <si>
    <t>Demontáž počítacího bodu počítače náprav PZN 1</t>
  </si>
  <si>
    <t>-127336337</t>
  </si>
  <si>
    <t>65</t>
  </si>
  <si>
    <t>7592005070</t>
  </si>
  <si>
    <t>Montáž počítacího bodu počítače náprav PZN 1</t>
  </si>
  <si>
    <t>-1796978207</t>
  </si>
  <si>
    <t>Montáž počítacího bodu počítače náprav PZN 1 - uložení a připevnění na určené místo, seřízení polohy, přezkoušení</t>
  </si>
  <si>
    <t>67</t>
  </si>
  <si>
    <t>7590155040</t>
  </si>
  <si>
    <t>Montáž pasivní ochrany pro omezení atmosférických vlivů u neelektrizovaných tratí jednoduché včetně uzemnění</t>
  </si>
  <si>
    <t>788848455</t>
  </si>
  <si>
    <t>SO 02 - Oprava železničních přejezdů</t>
  </si>
  <si>
    <t>HSV - Práce a dodávky HSV</t>
  </si>
  <si>
    <t>5 - Komunikace</t>
  </si>
  <si>
    <t xml:space="preserve">    D1 - Přejezd P4564 - žel. svršek</t>
  </si>
  <si>
    <t xml:space="preserve">    D2 - Přejezd P4564 - konstrukce</t>
  </si>
  <si>
    <t xml:space="preserve">    D3 - Přejezd P4565</t>
  </si>
  <si>
    <t xml:space="preserve">    D4 - Přejezd P4566</t>
  </si>
  <si>
    <t xml:space="preserve">    D5 - Přejezd P4567</t>
  </si>
  <si>
    <t xml:space="preserve">    D6 - Přejezd P4568</t>
  </si>
  <si>
    <t xml:space="preserve">    D7 - Přejezd P4569</t>
  </si>
  <si>
    <t xml:space="preserve">    D8 - Přejezd P4570</t>
  </si>
  <si>
    <t xml:space="preserve">    D9 - Přechod P4572</t>
  </si>
  <si>
    <t xml:space="preserve">    D10 - Přejezd P4573</t>
  </si>
  <si>
    <t xml:space="preserve">    D11 - Přejezd P4574</t>
  </si>
  <si>
    <t xml:space="preserve">    D12 - Přejezd P4575</t>
  </si>
  <si>
    <t>HSV</t>
  </si>
  <si>
    <t>Práce a dodávky HSV</t>
  </si>
  <si>
    <t>Komunikace</t>
  </si>
  <si>
    <t>D1</t>
  </si>
  <si>
    <t>Přejezd P4564 - žel. svršek</t>
  </si>
  <si>
    <t>Dělení kolejnic kyslíkem tv. S49</t>
  </si>
  <si>
    <t>5906140080</t>
  </si>
  <si>
    <t>Demontáž kolejového roštu koleje v ose koleje pražce dřevěné tv. S49 rozdělení "d"</t>
  </si>
  <si>
    <t>5907015040</t>
  </si>
  <si>
    <t>Ojedinělá výměna kolejnic stávající upevnění tv. S49 rozdělení "d"</t>
  </si>
  <si>
    <t>5905050060</t>
  </si>
  <si>
    <t>Souvislá výměna KL se snesením KR koleje pražce betonové rozdělení "d"</t>
  </si>
  <si>
    <t>0,01"úprava GPK v ceně položky</t>
  </si>
  <si>
    <t>5906130390</t>
  </si>
  <si>
    <t>Montáž kolejového roštu v ose koleje pražce betonové vystrojené tv. S49 rozdělení "d"</t>
  </si>
  <si>
    <t>Podložka pryžová pod patu kolejnice S49 183/126/6</t>
  </si>
  <si>
    <t>(10*1,888+22,5)*2,035"kamenivo na výměnu KL a doplnění po následné úpravě GPK</t>
  </si>
  <si>
    <t>5910020130</t>
  </si>
  <si>
    <t>Svařování kolejnic termitem plný předehřev standardní spára svar jednotlivý tv. S49</t>
  </si>
  <si>
    <t>svar</t>
  </si>
  <si>
    <t>Umožnění volné dilatace kolejnice demontáž upevňovadel s osazením kluzných podložek rozdělení pražců "d"</t>
  </si>
  <si>
    <t>3,727"naložení pražců a kolejnic</t>
  </si>
  <si>
    <t>9901000100</t>
  </si>
  <si>
    <t>Doprava obousměrná (např. dodávek z vlastních zásob zhotovitele nebo objednatele nebo výzisku) mechanizací o nosnosti do 3,5 t elektrosoučástek, montážního materiálu, kameniva, písku, dlažebních kostek, suti, atd. do 10 km</t>
  </si>
  <si>
    <t xml:space="preserve">3,727"přeprava dřev. pražců a kolejnic S49  z TO Chlumec n. C.</t>
  </si>
  <si>
    <t>odvoz dřev. pražců a pryž. podložek na skládku Lodín</t>
  </si>
  <si>
    <t>odvoz vytěženého KL z P k recyklaci - Šumbor</t>
  </si>
  <si>
    <t>17*0,08+66*0,00018+(10*1,888*2,035)</t>
  </si>
  <si>
    <t>(10*1,888+22,5)*2,035"přeprava štěrku z lomu Libodřice</t>
  </si>
  <si>
    <t>komplety ŽS 4 (svěrka ŽS4, šroub RS 1, matice M24, podložka Fe6) + pryžové podložky</t>
  </si>
  <si>
    <t>0,164</t>
  </si>
  <si>
    <t xml:space="preserve">17*0,08"uložení vyzískaných dřev. pražců na skládku Lodín; </t>
  </si>
  <si>
    <t xml:space="preserve">uložení vyzískaných pryž. podložek na skládku Semtín; </t>
  </si>
  <si>
    <t>66*0,00018</t>
  </si>
  <si>
    <t>9909000700</t>
  </si>
  <si>
    <t>Poplatek za recyklaci kameniva</t>
  </si>
  <si>
    <t>vytěžené kamenivo k recyklaci Šumbor</t>
  </si>
  <si>
    <t>(10*1,888*2,035)</t>
  </si>
  <si>
    <t>úl. pl.</t>
  </si>
  <si>
    <t>D2</t>
  </si>
  <si>
    <t>Přejezd P4564 - konstrukce</t>
  </si>
  <si>
    <t>5913070020</t>
  </si>
  <si>
    <t>Demontáž betonové přejezdové konstrukce část vnitřní</t>
  </si>
  <si>
    <t>3*1,75</t>
  </si>
  <si>
    <t>5913285210</t>
  </si>
  <si>
    <t>Montáž dílů komunikace obrubníku uložení v betonu</t>
  </si>
  <si>
    <t>10,5*0,4*0,2</t>
  </si>
  <si>
    <t>9901000200</t>
  </si>
  <si>
    <t>Doprava obousměrná (např. dodávek z vlastních zásob zhotovitele nebo objednatele nebo výzisku) mechanizací o nosnosti do 3,5 t elektrosoučástek, montážního materiálu, kameniva, písku, dlažebních kostek, suti, atd. do 20 km</t>
  </si>
  <si>
    <t>5913220020</t>
  </si>
  <si>
    <t>Montáž kolejnicových dílů přejezdu ochranná kolejnice</t>
  </si>
  <si>
    <t>2*5,25</t>
  </si>
  <si>
    <t>5913220040</t>
  </si>
  <si>
    <t>Montáž kolejnicových dílů přejezdu náběhový klín</t>
  </si>
  <si>
    <t>5913250020</t>
  </si>
  <si>
    <t>Zřízení konstrukce vozovky asfaltobetonové dle vzorového listu Ž těžké - podkladní, ložní a obrusná vrstva tloušťky do 25 cm</t>
  </si>
  <si>
    <t>5,25*2+5,25*1,25+5,25*2</t>
  </si>
  <si>
    <t>5963146025</t>
  </si>
  <si>
    <t>Asfaltový beton ACP 22S 50/70 hrubozrnný podkladní vrstva</t>
  </si>
  <si>
    <t>27,563*0,06*2,5</t>
  </si>
  <si>
    <t>5963146010</t>
  </si>
  <si>
    <t>Asfaltový beton ACL 16S 50/70 hrubozrnný-ložní vrstva</t>
  </si>
  <si>
    <t>5963146000</t>
  </si>
  <si>
    <t>Asfaltový beton ACO 11S 50/70 střednězrnný-obrusná vrstva</t>
  </si>
  <si>
    <t>27,563*0,05*2,5</t>
  </si>
  <si>
    <t>5963134010</t>
  </si>
  <si>
    <t>Náběhový klín ocelový</t>
  </si>
  <si>
    <t>11,714"obalovna Chvaletice;</t>
  </si>
  <si>
    <t>919112223R</t>
  </si>
  <si>
    <t>Řezání spár pro vytvoření komůrky š 15 mm hl 30 mm pro těsnící zálivku v živičném krytu</t>
  </si>
  <si>
    <t>80</t>
  </si>
  <si>
    <t>2*5,25"dle ZD; ceník ÚRS;</t>
  </si>
  <si>
    <t>919121122R</t>
  </si>
  <si>
    <t>Těsnění spár zálivkou za studena pro komůrky š 15 mm hl 30 mm s těsnicím profilem</t>
  </si>
  <si>
    <t>82</t>
  </si>
  <si>
    <t>D3</t>
  </si>
  <si>
    <t>Přejezd P4565</t>
  </si>
  <si>
    <t>5915010020</t>
  </si>
  <si>
    <t>Těžení zeminy nebo horniny železničního spodku v hornině třídy těžitelnosti I skupiny 2</t>
  </si>
  <si>
    <t>84</t>
  </si>
  <si>
    <t xml:space="preserve">2*7*2*0,15"dle ZD;  konstrukce přejezdu z štěrkodrti; </t>
  </si>
  <si>
    <t xml:space="preserve">4*1,75"dle ZD; </t>
  </si>
  <si>
    <t>14"dle ZD; ukončení živ. krytu přejezdu z vyzískaných kolejnic</t>
  </si>
  <si>
    <t>14*0,4*0,2</t>
  </si>
  <si>
    <t>2*7</t>
  </si>
  <si>
    <t>7*2+7*1,25+7*2</t>
  </si>
  <si>
    <t>36,75*0,06*2,5</t>
  </si>
  <si>
    <t>36,75*0,05*2,5</t>
  </si>
  <si>
    <t>5,513+5,513+4,594"obalovna Chvaletice; 5,513+5,513+4,594</t>
  </si>
  <si>
    <t>2*7"dle ZD; ceník ÚRS;</t>
  </si>
  <si>
    <t>D4</t>
  </si>
  <si>
    <t>Přejezd P4566</t>
  </si>
  <si>
    <t>5913235020</t>
  </si>
  <si>
    <t>Dělení AB komunikace řezáním hloubky do 20 cm</t>
  </si>
  <si>
    <t>2*5,5"dle ZD;</t>
  </si>
  <si>
    <t>5913240020</t>
  </si>
  <si>
    <t>Odstranění AB komunikace odtěžením nebo frézováním hloubky do 20 cm</t>
  </si>
  <si>
    <t>5,5*2+5,5*1,25+5,5*2"dle ZD</t>
  </si>
  <si>
    <t>28,875*0,17*2,2</t>
  </si>
  <si>
    <t>9909000600</t>
  </si>
  <si>
    <t>Poplatek za recyklaci odpadu (asfaltové směsi, kusový beton)</t>
  </si>
  <si>
    <t>10,799"uložení živice v obalovně Chvaletice</t>
  </si>
  <si>
    <t>5913215020</t>
  </si>
  <si>
    <t>Demontáž kolejnicových dílů přejezdu ochranná kolejnice</t>
  </si>
  <si>
    <t xml:space="preserve">2*5,5"dle ZD; </t>
  </si>
  <si>
    <t xml:space="preserve">2*6"dle ZD; </t>
  </si>
  <si>
    <t>126</t>
  </si>
  <si>
    <t>128</t>
  </si>
  <si>
    <t xml:space="preserve">5,5*2+6*1,25+5,5*2"dle ZD;  5,5*2+6*1,25+5,5*2</t>
  </si>
  <si>
    <t>130</t>
  </si>
  <si>
    <t>29,5*0,06*2,5</t>
  </si>
  <si>
    <t>132</t>
  </si>
  <si>
    <t>134</t>
  </si>
  <si>
    <t>29,5*0,05*2,5</t>
  </si>
  <si>
    <t>136</t>
  </si>
  <si>
    <t>138</t>
  </si>
  <si>
    <t xml:space="preserve"> 4,425+4,425+3,688"obalovna Chvaletice;</t>
  </si>
  <si>
    <t>140</t>
  </si>
  <si>
    <t xml:space="preserve"> 2*6+2*5,5"dle ZD; ceník ÚRS;</t>
  </si>
  <si>
    <t>142</t>
  </si>
  <si>
    <t>23"dle ZD; ceník ÚRS;</t>
  </si>
  <si>
    <t>D5</t>
  </si>
  <si>
    <t>Přejezd P4567</t>
  </si>
  <si>
    <t>144</t>
  </si>
  <si>
    <t>2*7"dle ZD;</t>
  </si>
  <si>
    <t>146</t>
  </si>
  <si>
    <t xml:space="preserve">7*2+7,5*1,25+7*2"dle ZD;  </t>
  </si>
  <si>
    <t>148</t>
  </si>
  <si>
    <t>37,375*0,17*2,2</t>
  </si>
  <si>
    <t>75</t>
  </si>
  <si>
    <t>150</t>
  </si>
  <si>
    <t>13,978"uložení živice v obalovně Chvaletice</t>
  </si>
  <si>
    <t>152</t>
  </si>
  <si>
    <t>2*7,5</t>
  </si>
  <si>
    <t>77</t>
  </si>
  <si>
    <t>5913040220</t>
  </si>
  <si>
    <t>Montáž celopryžové přejezdové konstrukce silně zatížené v koleji část vnitřní</t>
  </si>
  <si>
    <t>154</t>
  </si>
  <si>
    <t>7,2</t>
  </si>
  <si>
    <t>5963101035</t>
  </si>
  <si>
    <t>Přejezd celopryžový Strail panel vnitřní</t>
  </si>
  <si>
    <t>156</t>
  </si>
  <si>
    <t>79</t>
  </si>
  <si>
    <t>5963101045</t>
  </si>
  <si>
    <t>Přejezd celopryžový Strail kolejová opěrka</t>
  </si>
  <si>
    <t>158</t>
  </si>
  <si>
    <t>5963101050</t>
  </si>
  <si>
    <t>Přejezd celopryžový Strail spínací táhlo střední 1200 mm</t>
  </si>
  <si>
    <t>160</t>
  </si>
  <si>
    <t>81</t>
  </si>
  <si>
    <t>5963101085</t>
  </si>
  <si>
    <t>Přejezd celopryžový Strail spínací táhlo 1200 mm</t>
  </si>
  <si>
    <t>162</t>
  </si>
  <si>
    <t>5963101135</t>
  </si>
  <si>
    <t>Přejezd celopryžový Strail pojistka proti posuvu</t>
  </si>
  <si>
    <t>164</t>
  </si>
  <si>
    <t>83</t>
  </si>
  <si>
    <t>5963101055</t>
  </si>
  <si>
    <t>Přejezd celopryžový Strail náběhový klín pero</t>
  </si>
  <si>
    <t>166</t>
  </si>
  <si>
    <t>5963101060</t>
  </si>
  <si>
    <t>Přejezd celopryžový Strail náběhový klín drážka</t>
  </si>
  <si>
    <t>168</t>
  </si>
  <si>
    <t>85</t>
  </si>
  <si>
    <t>9902401200</t>
  </si>
  <si>
    <t>Doprava jednosměrná (např. nakupovaného materiálu) mechanizací o nosnosti přes 3,5 t objemnějšího kusového materiálu (prefabrikátů, stožárů, výhybek, rozvaděčů, vybouraných hmot atd.) do 350 km</t>
  </si>
  <si>
    <t>170</t>
  </si>
  <si>
    <t>9902409100</t>
  </si>
  <si>
    <t>Doprava jednosměrná (např. nakupovaného materiálu) mechanizací o nosnosti přes 3,5 t objemnějšího kusového materiálu (prefabrikátů, stožárů, výhybek, rozvaděčů, vybouraných hmot atd.) příplatek za každý další 1 km</t>
  </si>
  <si>
    <t>172</t>
  </si>
  <si>
    <t>87</t>
  </si>
  <si>
    <t>174</t>
  </si>
  <si>
    <t>7*2+7*2</t>
  </si>
  <si>
    <t>176</t>
  </si>
  <si>
    <t>28*0,06*2,5</t>
  </si>
  <si>
    <t>89</t>
  </si>
  <si>
    <t>178</t>
  </si>
  <si>
    <t>180</t>
  </si>
  <si>
    <t>28*0,05*2,5</t>
  </si>
  <si>
    <t>91</t>
  </si>
  <si>
    <t>182</t>
  </si>
  <si>
    <t xml:space="preserve">4,2+4,2+3,5"obalovna Chvaletice; </t>
  </si>
  <si>
    <t>184</t>
  </si>
  <si>
    <t>2*7+2*7"dle ZD; ceník ÚRS;</t>
  </si>
  <si>
    <t>93</t>
  </si>
  <si>
    <t>186</t>
  </si>
  <si>
    <t>D6</t>
  </si>
  <si>
    <t>Přejezd P4568</t>
  </si>
  <si>
    <t>188</t>
  </si>
  <si>
    <t xml:space="preserve">2*5*0,15"dle ZD;  konstrukce přejezdu z štěrkodrti; </t>
  </si>
  <si>
    <t>95</t>
  </si>
  <si>
    <t>190</t>
  </si>
  <si>
    <t>5*1,25+5*2</t>
  </si>
  <si>
    <t>192</t>
  </si>
  <si>
    <t>16,25*0,17*2,2</t>
  </si>
  <si>
    <t>97</t>
  </si>
  <si>
    <t>194</t>
  </si>
  <si>
    <t>6,078"uložení živice v obalovně Chvaletice</t>
  </si>
  <si>
    <t>196</t>
  </si>
  <si>
    <t xml:space="preserve">2*5"dle ZD; </t>
  </si>
  <si>
    <t>99</t>
  </si>
  <si>
    <t>198</t>
  </si>
  <si>
    <t>10"dle ZD; ukončení živ. krytu přejezdu z vyzískaných kolejnic</t>
  </si>
  <si>
    <t>200</t>
  </si>
  <si>
    <t>10*0,4*0,2</t>
  </si>
  <si>
    <t>101</t>
  </si>
  <si>
    <t>202</t>
  </si>
  <si>
    <t>204</t>
  </si>
  <si>
    <t>2*5</t>
  </si>
  <si>
    <t>103</t>
  </si>
  <si>
    <t>206</t>
  </si>
  <si>
    <t>208</t>
  </si>
  <si>
    <t>5*2+5*1,25+5*2</t>
  </si>
  <si>
    <t>105</t>
  </si>
  <si>
    <t>210</t>
  </si>
  <si>
    <t>26,25*0,06*2,5</t>
  </si>
  <si>
    <t>212</t>
  </si>
  <si>
    <t>107</t>
  </si>
  <si>
    <t>214</t>
  </si>
  <si>
    <t>26,25*0,05*2,5</t>
  </si>
  <si>
    <t>216</t>
  </si>
  <si>
    <t>109</t>
  </si>
  <si>
    <t>218</t>
  </si>
  <si>
    <t>3,938+3,938+3,281"obalovna Chvaletice;</t>
  </si>
  <si>
    <t>220</t>
  </si>
  <si>
    <t xml:space="preserve">2*5"dle ZD; ceník ÚRS; </t>
  </si>
  <si>
    <t>111</t>
  </si>
  <si>
    <t>222</t>
  </si>
  <si>
    <t>2*5"dle ZD; ceník ÚRS;</t>
  </si>
  <si>
    <t>D7</t>
  </si>
  <si>
    <t>Přejezd P4569</t>
  </si>
  <si>
    <t>224</t>
  </si>
  <si>
    <t>2*5"dle ZD;</t>
  </si>
  <si>
    <t>113</t>
  </si>
  <si>
    <t>226</t>
  </si>
  <si>
    <t xml:space="preserve">5*2+5*1,25+5*2"dle ZD;  </t>
  </si>
  <si>
    <t>228</t>
  </si>
  <si>
    <t>26,25*0,17*2,2</t>
  </si>
  <si>
    <t>115</t>
  </si>
  <si>
    <t>230</t>
  </si>
  <si>
    <t>9,818"uložení živice v obalovně Chvaletice</t>
  </si>
  <si>
    <t>232</t>
  </si>
  <si>
    <t>117</t>
  </si>
  <si>
    <t>234</t>
  </si>
  <si>
    <t>5,4"dle ZD</t>
  </si>
  <si>
    <t>236</t>
  </si>
  <si>
    <t>119</t>
  </si>
  <si>
    <t>238</t>
  </si>
  <si>
    <t>5963101075</t>
  </si>
  <si>
    <t>Přejezd celopryžový Strail spínací táhlo střední 1800 mm</t>
  </si>
  <si>
    <t>240</t>
  </si>
  <si>
    <t>121</t>
  </si>
  <si>
    <t>242</t>
  </si>
  <si>
    <t>244</t>
  </si>
  <si>
    <t>123</t>
  </si>
  <si>
    <t>246</t>
  </si>
  <si>
    <t>248</t>
  </si>
  <si>
    <t>125</t>
  </si>
  <si>
    <t>250</t>
  </si>
  <si>
    <t>252</t>
  </si>
  <si>
    <t>127</t>
  </si>
  <si>
    <t>254</t>
  </si>
  <si>
    <t xml:space="preserve">5*2+5*2"dle ZD;  </t>
  </si>
  <si>
    <t>256</t>
  </si>
  <si>
    <t>20*0,06*2,5</t>
  </si>
  <si>
    <t>129</t>
  </si>
  <si>
    <t>258</t>
  </si>
  <si>
    <t>260</t>
  </si>
  <si>
    <t>20*0,05*2,5</t>
  </si>
  <si>
    <t>131</t>
  </si>
  <si>
    <t>262</t>
  </si>
  <si>
    <t xml:space="preserve">3+3+2,5"obalovna Chvaletice; </t>
  </si>
  <si>
    <t>264</t>
  </si>
  <si>
    <t>2*5+2*5"dle ZD; ceník ÚRS;</t>
  </si>
  <si>
    <t>133</t>
  </si>
  <si>
    <t>266</t>
  </si>
  <si>
    <t>D8</t>
  </si>
  <si>
    <t>Přejezd P4570</t>
  </si>
  <si>
    <t>268</t>
  </si>
  <si>
    <t xml:space="preserve">2*5*2*0,15"dle ZD;  konstrukce přejezdu z štěrkodrti;</t>
  </si>
  <si>
    <t>135</t>
  </si>
  <si>
    <t>270</t>
  </si>
  <si>
    <t>272</t>
  </si>
  <si>
    <t>137</t>
  </si>
  <si>
    <t>274</t>
  </si>
  <si>
    <t>276</t>
  </si>
  <si>
    <t>139</t>
  </si>
  <si>
    <t>278</t>
  </si>
  <si>
    <t>280</t>
  </si>
  <si>
    <t>141</t>
  </si>
  <si>
    <t>282</t>
  </si>
  <si>
    <t>284</t>
  </si>
  <si>
    <t>143</t>
  </si>
  <si>
    <t>286</t>
  </si>
  <si>
    <t>288</t>
  </si>
  <si>
    <t>145</t>
  </si>
  <si>
    <t>290</t>
  </si>
  <si>
    <t>292</t>
  </si>
  <si>
    <t>147</t>
  </si>
  <si>
    <t>294</t>
  </si>
  <si>
    <t>296</t>
  </si>
  <si>
    <t>2*5"dle ZD; ceník ÚRS</t>
  </si>
  <si>
    <t>D9</t>
  </si>
  <si>
    <t>Přechod P4572</t>
  </si>
  <si>
    <t>149</t>
  </si>
  <si>
    <t>298</t>
  </si>
  <si>
    <t xml:space="preserve">2*1,25"dle ZD; </t>
  </si>
  <si>
    <t>5913075020</t>
  </si>
  <si>
    <t>Montáž betonové přejezdové konstrukce část vnitřní</t>
  </si>
  <si>
    <t>300</t>
  </si>
  <si>
    <t>2*1,25</t>
  </si>
  <si>
    <t>D10</t>
  </si>
  <si>
    <t>Přejezd P4573</t>
  </si>
  <si>
    <t>151</t>
  </si>
  <si>
    <t>302</t>
  </si>
  <si>
    <t>2*9"dle ZD;</t>
  </si>
  <si>
    <t>304</t>
  </si>
  <si>
    <t xml:space="preserve"> 9*2+9*1,25+9*2"dle ZD;</t>
  </si>
  <si>
    <t>153</t>
  </si>
  <si>
    <t>306</t>
  </si>
  <si>
    <t>47,25*0,17*2,2</t>
  </si>
  <si>
    <t>308</t>
  </si>
  <si>
    <t>17,672"uložení živice v obalovně Chvaletice</t>
  </si>
  <si>
    <t>155</t>
  </si>
  <si>
    <t>310</t>
  </si>
  <si>
    <t>312</t>
  </si>
  <si>
    <t>157</t>
  </si>
  <si>
    <t>5913040020</t>
  </si>
  <si>
    <t>Montáž celopryžové přejezdové konstrukce málo zatížené v koleji část vnitřní</t>
  </si>
  <si>
    <t>314</t>
  </si>
  <si>
    <t>316</t>
  </si>
  <si>
    <t>159</t>
  </si>
  <si>
    <t>318</t>
  </si>
  <si>
    <t>320</t>
  </si>
  <si>
    <t>161</t>
  </si>
  <si>
    <t>322</t>
  </si>
  <si>
    <t>324</t>
  </si>
  <si>
    <t>163</t>
  </si>
  <si>
    <t>326</t>
  </si>
  <si>
    <t>328</t>
  </si>
  <si>
    <t>165</t>
  </si>
  <si>
    <t>5963101065</t>
  </si>
  <si>
    <t>Přejezd celopryžový Strail panel vnitřní pedeStrail</t>
  </si>
  <si>
    <t>330</t>
  </si>
  <si>
    <t>332</t>
  </si>
  <si>
    <t>167</t>
  </si>
  <si>
    <t>5963101090</t>
  </si>
  <si>
    <t>Přejezd celopryžový Strail spínací táhlo 900 mm</t>
  </si>
  <si>
    <t>334</t>
  </si>
  <si>
    <t>336</t>
  </si>
  <si>
    <t>169</t>
  </si>
  <si>
    <t>338</t>
  </si>
  <si>
    <t>340</t>
  </si>
  <si>
    <t xml:space="preserve">9*2+9*2"dle ZD;  </t>
  </si>
  <si>
    <t>171</t>
  </si>
  <si>
    <t>342</t>
  </si>
  <si>
    <t>36*0,06*2,5</t>
  </si>
  <si>
    <t>344</t>
  </si>
  <si>
    <t>173</t>
  </si>
  <si>
    <t>346</t>
  </si>
  <si>
    <t>36*0,05*2,5</t>
  </si>
  <si>
    <t>348</t>
  </si>
  <si>
    <t xml:space="preserve">5,4+5,4+4,5"obalovna Chvaletice; </t>
  </si>
  <si>
    <t>175</t>
  </si>
  <si>
    <t>350</t>
  </si>
  <si>
    <t>2*9+2*9"dle ZD; ceník ÚRS;</t>
  </si>
  <si>
    <t>352</t>
  </si>
  <si>
    <t>D11</t>
  </si>
  <si>
    <t>Přejezd P4574</t>
  </si>
  <si>
    <t>177</t>
  </si>
  <si>
    <t>354</t>
  </si>
  <si>
    <t xml:space="preserve">2*8"dle ZD; </t>
  </si>
  <si>
    <t>356</t>
  </si>
  <si>
    <t xml:space="preserve">8*2+8,5*1,25+8*2"dle ZD; </t>
  </si>
  <si>
    <t>179</t>
  </si>
  <si>
    <t>358</t>
  </si>
  <si>
    <t>42,625*0,17*2,2</t>
  </si>
  <si>
    <t>360</t>
  </si>
  <si>
    <t>42,625*0,17*2,2"uložení živice v obalovně Chvaletice</t>
  </si>
  <si>
    <t>181</t>
  </si>
  <si>
    <t>362</t>
  </si>
  <si>
    <t>2*8,5</t>
  </si>
  <si>
    <t>364</t>
  </si>
  <si>
    <t>183</t>
  </si>
  <si>
    <t>366</t>
  </si>
  <si>
    <t>368</t>
  </si>
  <si>
    <t>185</t>
  </si>
  <si>
    <t>370</t>
  </si>
  <si>
    <t>372</t>
  </si>
  <si>
    <t>187</t>
  </si>
  <si>
    <t>374</t>
  </si>
  <si>
    <t>376</t>
  </si>
  <si>
    <t>189</t>
  </si>
  <si>
    <t>378</t>
  </si>
  <si>
    <t>380</t>
  </si>
  <si>
    <t>191</t>
  </si>
  <si>
    <t>382</t>
  </si>
  <si>
    <t>384</t>
  </si>
  <si>
    <t>8*2+8*2</t>
  </si>
  <si>
    <t>193</t>
  </si>
  <si>
    <t>386</t>
  </si>
  <si>
    <t>32*0,06*2,5</t>
  </si>
  <si>
    <t>388</t>
  </si>
  <si>
    <t>195</t>
  </si>
  <si>
    <t>390</t>
  </si>
  <si>
    <t>32*0,05*2,5</t>
  </si>
  <si>
    <t>392</t>
  </si>
  <si>
    <t>4,8+4,8+4,0"obalovna Chvaletice;</t>
  </si>
  <si>
    <t>197</t>
  </si>
  <si>
    <t>394</t>
  </si>
  <si>
    <t>2*8+2*8"dle ZD; ceník ÚRS;</t>
  </si>
  <si>
    <t>396</t>
  </si>
  <si>
    <t>D12</t>
  </si>
  <si>
    <t>Přejezd P4575</t>
  </si>
  <si>
    <t>199</t>
  </si>
  <si>
    <t>398</t>
  </si>
  <si>
    <t xml:space="preserve">2*5*2*0,15"dle ZD;  konstrukce přejezdu z štěrkodrti; </t>
  </si>
  <si>
    <t>400</t>
  </si>
  <si>
    <t>201</t>
  </si>
  <si>
    <t>402</t>
  </si>
  <si>
    <t>404</t>
  </si>
  <si>
    <t>203</t>
  </si>
  <si>
    <t>406</t>
  </si>
  <si>
    <t>408</t>
  </si>
  <si>
    <t>205</t>
  </si>
  <si>
    <t>410</t>
  </si>
  <si>
    <t>412</t>
  </si>
  <si>
    <t>5*2+5*1,25+5*2"dle ZD;</t>
  </si>
  <si>
    <t>207</t>
  </si>
  <si>
    <t>414</t>
  </si>
  <si>
    <t>416</t>
  </si>
  <si>
    <t>209</t>
  </si>
  <si>
    <t>418</t>
  </si>
  <si>
    <t>420</t>
  </si>
  <si>
    <t>211</t>
  </si>
  <si>
    <t>422</t>
  </si>
  <si>
    <t>424</t>
  </si>
  <si>
    <t>213</t>
  </si>
  <si>
    <t>426</t>
  </si>
  <si>
    <t>9903100100</t>
  </si>
  <si>
    <t>Přeprava mechanizace na místo prováděných prací o hmotnosti do 12 t přes 50 do 100 km</t>
  </si>
  <si>
    <t>428</t>
  </si>
  <si>
    <t>3"řezačka na asfalt, finišer, válec</t>
  </si>
  <si>
    <t>215</t>
  </si>
  <si>
    <t>5958140007</t>
  </si>
  <si>
    <t>Podkladnice žebrová tv. S4 dvojitá</t>
  </si>
  <si>
    <t>430</t>
  </si>
  <si>
    <t>SO 03 - Oprava nástupišť</t>
  </si>
  <si>
    <t xml:space="preserve">    D1 - zast. Lovčice</t>
  </si>
  <si>
    <t xml:space="preserve">    D2 - zast. Slibovice</t>
  </si>
  <si>
    <t xml:space="preserve">    D3 - zast. Běrunice</t>
  </si>
  <si>
    <t>zast. Lovčice</t>
  </si>
  <si>
    <t>5914120030</t>
  </si>
  <si>
    <t>Demontáž nástupiště úrovňového Tischer jednostranného včetně podložek</t>
  </si>
  <si>
    <t>5913235010</t>
  </si>
  <si>
    <t>Dělení AB komunikace řezáním hloubky do 10 cm</t>
  </si>
  <si>
    <t>5913240010</t>
  </si>
  <si>
    <t>Odstranění AB komunikace odtěžením nebo frézováním hloubky do 10 cm</t>
  </si>
  <si>
    <t xml:space="preserve">55*1,5"dle ZD; </t>
  </si>
  <si>
    <t>82,5*0,05*2,2</t>
  </si>
  <si>
    <t>82,5*0,05*2,2"uložení na skládku Lodín</t>
  </si>
  <si>
    <t>5914130030</t>
  </si>
  <si>
    <t>Montáž nástupiště úrovňového Tischer</t>
  </si>
  <si>
    <t>55"dle ZD; v zastávce Lovčice dl. 55 m; z vyzískaného materiálu</t>
  </si>
  <si>
    <t>5964161020</t>
  </si>
  <si>
    <t>Beton lehce zhutnitelný C 25/30;X0 F5 2 395 2 898</t>
  </si>
  <si>
    <t xml:space="preserve">55*0,3*0,35*0,05"dle ZD; cementová malta na vyrovnání Tischer; </t>
  </si>
  <si>
    <t>0,289*2,5</t>
  </si>
  <si>
    <t>5913255010</t>
  </si>
  <si>
    <t>Zřízení konstrukce vozovky asfaltobetonové s obrusnou vrstvou tloušťky do 5 cm</t>
  </si>
  <si>
    <t>55*1,5</t>
  </si>
  <si>
    <t>82,5*0,05*2,5</t>
  </si>
  <si>
    <t>10,313"obalovna Chvaletice</t>
  </si>
  <si>
    <t>zast. Slibovice</t>
  </si>
  <si>
    <t>5914115330</t>
  </si>
  <si>
    <t>Demontáž nástupištních desek Sudop K (KD,KS) 150</t>
  </si>
  <si>
    <t>34+2+2"dle ZD; v zastávce Slibovice</t>
  </si>
  <si>
    <t>5914125030</t>
  </si>
  <si>
    <t>Montáž nástupištních desek Sudop K (KD,KS) 150</t>
  </si>
  <si>
    <t>38"dle ZD; v zastávce Slibovice z vyzískaného materiálu</t>
  </si>
  <si>
    <t xml:space="preserve">38*0,3*0,08"dle ZD; cementová malta na vyrovnání KD; </t>
  </si>
  <si>
    <t>0,912*2,5</t>
  </si>
  <si>
    <t>zast. Běrunice</t>
  </si>
  <si>
    <t>32+3+2"dle ZD; v zastávce Běrunice</t>
  </si>
  <si>
    <t>32+3+2"dle ZD; v zastávce Běrunice z vyzískaného materiálu</t>
  </si>
  <si>
    <t xml:space="preserve"> 37*0,3*0,08"dle ZD; cementová malta na vyrovnání KD;</t>
  </si>
  <si>
    <t>0,888*2,5</t>
  </si>
  <si>
    <t>ON 1 - Materiál objednatele - nedodávaný na místo stavby (NEOCEŇOVAT)</t>
  </si>
  <si>
    <t>5957201010</t>
  </si>
  <si>
    <t>Kolejnice užité tv. S49 - NEOCEŇOVAT DODÁVKA OBJEDNATELE</t>
  </si>
  <si>
    <t>Stav zásob</t>
  </si>
  <si>
    <t>1300"v žst. Horka u St. Paky</t>
  </si>
  <si>
    <t>1400"v žst. Jaroměř</t>
  </si>
  <si>
    <t>264"žst. Opočno</t>
  </si>
  <si>
    <t>360"žst. Bohuslavice</t>
  </si>
  <si>
    <t xml:space="preserve">408"žst. Náchod </t>
  </si>
  <si>
    <t>700"žst. Kopidlno</t>
  </si>
  <si>
    <t>40" To Chlumec n. C. do přejezdu v km 3,459</t>
  </si>
  <si>
    <t>5956101000</t>
  </si>
  <si>
    <t>Pražec dřevěný příčný nevystrojený dub 2600x260x160 mm - NEOCEŇOVAT DODÁVKA OBJEDNATELE</t>
  </si>
  <si>
    <t>Centrální dodávka</t>
  </si>
  <si>
    <t>13000"dle ZD z SSM Hradec Králové</t>
  </si>
  <si>
    <t>17" TO Chlumec n. C. do přejezdu v km 3,459</t>
  </si>
  <si>
    <t>5958140000</t>
  </si>
  <si>
    <t>Podkladnice žebrová tv. S4 - NEOCEŇOVAT DODÁVKA OBJEDNATELE</t>
  </si>
  <si>
    <t>8082"dle ZD z SSM Hradec Králové</t>
  </si>
  <si>
    <t>5958264000</t>
  </si>
  <si>
    <t>Podkladnice žebrová užitá tv. S4 - NEOCEŇOVAT DODÁVKA OBJEDNATELE</t>
  </si>
  <si>
    <t>150"TO Choceň</t>
  </si>
  <si>
    <t>1000"Česká Třebová TO ČT1</t>
  </si>
  <si>
    <t>1600"Česká Třebová TO ČT2</t>
  </si>
  <si>
    <t>700"TO Ústí n. Orl.</t>
  </si>
  <si>
    <t>400"TO Náchod</t>
  </si>
  <si>
    <t>2200"TO Hradec Kr.</t>
  </si>
  <si>
    <t>2600"TO Trutnov</t>
  </si>
  <si>
    <t>500"TO Týniště n. Orl.</t>
  </si>
  <si>
    <t>400"TO Stará Paka</t>
  </si>
  <si>
    <t>2400"TO Malé Svatoňovice</t>
  </si>
  <si>
    <t>1600"TO Jičín</t>
  </si>
  <si>
    <t>4290"OŘ Praha žst. Třemošnice</t>
  </si>
  <si>
    <t>5958134075</t>
  </si>
  <si>
    <t>Součásti upevňovací vrtule R1(145) - NEOCEŇOVAT DODÁVKA OBJEDNATELE</t>
  </si>
  <si>
    <t>104136"dle ZD z SSM Hradec Králové</t>
  </si>
  <si>
    <t>5958134040</t>
  </si>
  <si>
    <t>Součásti upevňovací kroužek pružný dvojitý Fe 6 - NEOCEŇOVAT DODÁVKA OBJEDNATELE</t>
  </si>
  <si>
    <t>5958158070</t>
  </si>
  <si>
    <t>Podložka polyetylenová pod podkladnici 380/160/2 (S4, R4) - NEOCEŇOVAT DODÁVKA OBJEDNATELE</t>
  </si>
  <si>
    <t>26146"dle ZD z SSM Hradec Králové</t>
  </si>
  <si>
    <t>5956213065</t>
  </si>
  <si>
    <t xml:space="preserve">Pražec betonový příčný vystrojený  užitý tv. SB 8 P - NEOCEŇOVAT DODÁVKA OBJEDNATELE</t>
  </si>
  <si>
    <t>-2131248614</t>
  </si>
  <si>
    <t>60" ks -do přejezdů s pryž. konstrukcí z TO Hradec Králové</t>
  </si>
  <si>
    <t xml:space="preserve">ON 2 - Materiál objednatele - dodávaný na místo stavby  (NEOCEŇOVAT)</t>
  </si>
  <si>
    <t>-352267993</t>
  </si>
  <si>
    <t>VON - Vedlejší a ostatní náklady</t>
  </si>
  <si>
    <t>5 - Vedlejší a ostatní náklady</t>
  </si>
  <si>
    <t>011002000</t>
  </si>
  <si>
    <t>Průzkumné práce pro opravy - vytyčení inženýrských sítí</t>
  </si>
  <si>
    <t>Soubor</t>
  </si>
  <si>
    <t>1024</t>
  </si>
  <si>
    <t>021201001</t>
  </si>
  <si>
    <t>Průzkumné práce pro opravy Průzkum výskytu škodlivin kontaminace kameniva ropnými látkami</t>
  </si>
  <si>
    <t>022101001</t>
  </si>
  <si>
    <t>Geodetické práce Geodetické práce před opravou</t>
  </si>
  <si>
    <t>Geodetické práce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</si>
  <si>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</si>
  <si>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</si>
  <si>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023101041</t>
  </si>
  <si>
    <t>Projektové práce Projektové práce v rozsahu ZRN (vyjma dále jmenované práce) přes 20 mil. Kč</t>
  </si>
  <si>
    <t>023131001</t>
  </si>
  <si>
    <t>Projektové práce Dokumentace skutečného provedení železničního svršku a spodku</t>
  </si>
  <si>
    <t>1896674435</t>
  </si>
  <si>
    <t>Projektové práce Dokumentace skutečného provedení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</si>
  <si>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024101401</t>
  </si>
  <si>
    <t>Inženýrská činnost koordinační a kompletační činnost</t>
  </si>
  <si>
    <t>011101001</t>
  </si>
  <si>
    <t>Finanční náklady pojistné</t>
  </si>
  <si>
    <t>033111001</t>
  </si>
  <si>
    <t>Provozní vlivy Výluka silničního provozu se zajištěním objížďky</t>
  </si>
  <si>
    <t>Přejezd</t>
  </si>
  <si>
    <t>-582344395</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</si>
</sst>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505050"/>
      <name val="Arial CE"/>
    </font>
    <font>
      <sz val="8"/>
      <color rgb="FF800080"/>
      <name val="Arial CE"/>
    </font>
    <font>
      <sz val="8"/>
      <color rgb="FFFF0000"/>
      <name val="Arial CE"/>
    </font>
    <font>
      <sz val="8"/>
      <color rgb="FF003366"/>
      <name val="Arial CE"/>
    </font>
    <font>
      <sz val="10"/>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7">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
      <patternFill patternType="solid">
        <fgColor rgb="FFA7DC68"/>
      </patternFill>
    </fill>
    <fill>
      <patternFill patternType="solid">
        <fgColor rgb="FFFFD274"/>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7" fillId="0" borderId="0" applyNumberFormat="0" applyFill="0" applyBorder="0" applyAlignment="0" applyProtection="0"/>
  </cellStyleXfs>
  <cellXfs count="2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0" fontId="10" fillId="0" borderId="0" xfId="0" applyFont="1" applyAlignment="1"/>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center" wrapText="1"/>
    </xf>
    <xf numFmtId="167" fontId="7" fillId="0" borderId="0" xfId="0" applyNumberFormat="1" applyFont="1" applyAlignment="1" applyProtection="1">
      <alignment vertical="center"/>
    </xf>
    <xf numFmtId="0" fontId="7" fillId="0" borderId="0" xfId="0" applyFont="1" applyAlignment="1" applyProtection="1">
      <alignment vertical="center"/>
      <protection locked="0"/>
    </xf>
    <xf numFmtId="0" fontId="7" fillId="0" borderId="3" xfId="0" applyFont="1" applyBorder="1" applyAlignment="1">
      <alignment vertical="center"/>
    </xf>
    <xf numFmtId="0" fontId="7" fillId="0" borderId="14" xfId="0" applyFont="1" applyBorder="1" applyAlignment="1" applyProtection="1">
      <alignment vertical="center"/>
    </xf>
    <xf numFmtId="0" fontId="7" fillId="0" borderId="0" xfId="0" applyFont="1" applyBorder="1" applyAlignment="1" applyProtection="1">
      <alignment vertical="center"/>
    </xf>
    <xf numFmtId="0" fontId="7" fillId="0" borderId="15" xfId="0" applyFont="1" applyBorder="1" applyAlignment="1" applyProtection="1">
      <alignment vertical="center"/>
    </xf>
    <xf numFmtId="0" fontId="7" fillId="0" borderId="0" xfId="0" applyFont="1" applyAlignment="1">
      <alignment horizontal="lef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21" fillId="5" borderId="22" xfId="0" applyFont="1" applyFill="1" applyBorder="1" applyAlignment="1" applyProtection="1">
      <alignment horizontal="center" vertical="center"/>
    </xf>
    <xf numFmtId="0" fontId="35" fillId="0" borderId="22" xfId="0" applyFont="1" applyBorder="1" applyAlignment="1" applyProtection="1">
      <alignment horizontal="center" vertical="center"/>
    </xf>
    <xf numFmtId="0" fontId="35" fillId="5" borderId="22" xfId="0" applyFont="1" applyFill="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0" fillId="0" borderId="3" xfId="0" applyFont="1" applyBorder="1" applyAlignment="1" applyProtection="1"/>
    <xf numFmtId="0" fontId="10" fillId="0" borderId="0" xfId="0" applyFont="1" applyAlignment="1" applyProtection="1"/>
    <xf numFmtId="0" fontId="10" fillId="0" borderId="0" xfId="0" applyFont="1" applyAlignment="1" applyProtection="1">
      <alignment horizontal="left"/>
    </xf>
    <xf numFmtId="0" fontId="6" fillId="0" borderId="0" xfId="0" applyFont="1" applyAlignment="1" applyProtection="1">
      <alignment horizontal="left"/>
    </xf>
    <xf numFmtId="0" fontId="10" fillId="0" borderId="0" xfId="0" applyFont="1" applyAlignment="1" applyProtection="1">
      <protection locked="0"/>
    </xf>
    <xf numFmtId="4" fontId="6" fillId="0" borderId="0" xfId="0" applyNumberFormat="1" applyFont="1" applyAlignment="1" applyProtection="1"/>
    <xf numFmtId="0" fontId="10" fillId="0" borderId="3" xfId="0" applyFont="1" applyBorder="1" applyAlignment="1"/>
    <xf numFmtId="0" fontId="10" fillId="0" borderId="14" xfId="0" applyFont="1" applyBorder="1" applyAlignment="1" applyProtection="1"/>
    <xf numFmtId="0" fontId="10" fillId="0" borderId="0" xfId="0" applyFont="1" applyBorder="1" applyAlignment="1" applyProtection="1"/>
    <xf numFmtId="166" fontId="10" fillId="0" borderId="0" xfId="0" applyNumberFormat="1" applyFont="1" applyBorder="1" applyAlignment="1" applyProtection="1"/>
    <xf numFmtId="166" fontId="10" fillId="0" borderId="15" xfId="0" applyNumberFormat="1" applyFont="1" applyBorder="1" applyAlignment="1" applyProtection="1"/>
    <xf numFmtId="0" fontId="10" fillId="0" borderId="0" xfId="0" applyFont="1" applyAlignment="1">
      <alignment horizontal="left"/>
    </xf>
    <xf numFmtId="0" fontId="10" fillId="0" borderId="0" xfId="0" applyFont="1" applyAlignment="1">
      <alignment horizontal="center"/>
    </xf>
    <xf numFmtId="4" fontId="10" fillId="0" borderId="0" xfId="0" applyNumberFormat="1" applyFont="1" applyAlignment="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20" xfId="0" applyFont="1" applyBorder="1" applyAlignment="1" applyProtection="1">
      <alignment horizontal="left" vertical="center"/>
    </xf>
    <xf numFmtId="0" fontId="11" fillId="0" borderId="20" xfId="0" applyFont="1" applyBorder="1" applyAlignment="1" applyProtection="1">
      <alignment vertical="center"/>
    </xf>
    <xf numFmtId="4" fontId="11" fillId="0" borderId="20" xfId="0" applyNumberFormat="1" applyFont="1" applyBorder="1" applyAlignment="1" applyProtection="1">
      <alignment vertical="center"/>
    </xf>
    <xf numFmtId="0" fontId="11" fillId="0" borderId="3" xfId="0" applyFont="1" applyBorder="1" applyAlignment="1">
      <alignment vertical="center"/>
    </xf>
    <xf numFmtId="0" fontId="11" fillId="0" borderId="0" xfId="0" applyFont="1" applyAlignment="1" applyProtection="1">
      <alignment horizontal="left"/>
    </xf>
    <xf numFmtId="4" fontId="11" fillId="0" borderId="0" xfId="0" applyNumberFormat="1" applyFont="1" applyAlignment="1" applyProtection="1"/>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5" fillId="6" borderId="22" xfId="0" applyFont="1" applyFill="1" applyBorder="1" applyAlignment="1" applyProtection="1">
      <alignment horizontal="center" vertical="center"/>
    </xf>
    <xf numFmtId="0" fontId="7" fillId="0" borderId="19" xfId="0" applyFont="1" applyBorder="1" applyAlignment="1" applyProtection="1">
      <alignment vertical="center"/>
    </xf>
    <xf numFmtId="0" fontId="7" fillId="0" borderId="20" xfId="0" applyFont="1" applyBorder="1" applyAlignment="1" applyProtection="1">
      <alignment vertical="center"/>
    </xf>
    <xf numFmtId="0" fontId="7"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s="1" customFormat="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s="1" customFormat="1"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33</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51</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64021137</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Oprava trati v úseku Chlumec n. C. - Městec Králové</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TÚ Chlumec n. C. - Městec Králové</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23. 11. 2021</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Správa železnic, s.o.</v>
      </c>
      <c r="M49" s="40"/>
      <c r="N49" s="40"/>
      <c r="O49" s="40"/>
      <c r="P49" s="40"/>
      <c r="Q49" s="40"/>
      <c r="R49" s="40"/>
      <c r="S49" s="40"/>
      <c r="T49" s="40"/>
      <c r="U49" s="40"/>
      <c r="V49" s="40"/>
      <c r="W49" s="40"/>
      <c r="X49" s="40"/>
      <c r="Y49" s="40"/>
      <c r="Z49" s="40"/>
      <c r="AA49" s="40"/>
      <c r="AB49" s="40"/>
      <c r="AC49" s="40"/>
      <c r="AD49" s="40"/>
      <c r="AE49" s="40"/>
      <c r="AF49" s="40"/>
      <c r="AG49" s="40"/>
      <c r="AH49" s="40"/>
      <c r="AI49" s="32" t="s">
        <v>31</v>
      </c>
      <c r="AJ49" s="40"/>
      <c r="AK49" s="40"/>
      <c r="AL49" s="40"/>
      <c r="AM49" s="73" t="str">
        <f>IF(E17="","",E17)</f>
        <v>bez PD</v>
      </c>
      <c r="AN49" s="64"/>
      <c r="AO49" s="64"/>
      <c r="AP49" s="64"/>
      <c r="AQ49" s="40"/>
      <c r="AR49" s="44"/>
      <c r="AS49" s="74" t="s">
        <v>52</v>
      </c>
      <c r="AT49" s="75"/>
      <c r="AU49" s="76"/>
      <c r="AV49" s="76"/>
      <c r="AW49" s="76"/>
      <c r="AX49" s="76"/>
      <c r="AY49" s="76"/>
      <c r="AZ49" s="76"/>
      <c r="BA49" s="76"/>
      <c r="BB49" s="76"/>
      <c r="BC49" s="76"/>
      <c r="BD49" s="77"/>
      <c r="BE49" s="38"/>
    </row>
    <row r="50" s="2" customFormat="1" ht="15.15" customHeight="1">
      <c r="A50" s="38"/>
      <c r="B50" s="39"/>
      <c r="C50" s="32" t="s">
        <v>29</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34</v>
      </c>
      <c r="AJ50" s="40"/>
      <c r="AK50" s="40"/>
      <c r="AL50" s="40"/>
      <c r="AM50" s="73" t="str">
        <f>IF(E20="","",E20)</f>
        <v>Správa tratí Hradec Králové</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53</v>
      </c>
      <c r="D52" s="87"/>
      <c r="E52" s="87"/>
      <c r="F52" s="87"/>
      <c r="G52" s="87"/>
      <c r="H52" s="88"/>
      <c r="I52" s="89" t="s">
        <v>54</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55</v>
      </c>
      <c r="AH52" s="87"/>
      <c r="AI52" s="87"/>
      <c r="AJ52" s="87"/>
      <c r="AK52" s="87"/>
      <c r="AL52" s="87"/>
      <c r="AM52" s="87"/>
      <c r="AN52" s="89" t="s">
        <v>56</v>
      </c>
      <c r="AO52" s="87"/>
      <c r="AP52" s="87"/>
      <c r="AQ52" s="91" t="s">
        <v>57</v>
      </c>
      <c r="AR52" s="44"/>
      <c r="AS52" s="92" t="s">
        <v>58</v>
      </c>
      <c r="AT52" s="93" t="s">
        <v>59</v>
      </c>
      <c r="AU52" s="93" t="s">
        <v>60</v>
      </c>
      <c r="AV52" s="93" t="s">
        <v>61</v>
      </c>
      <c r="AW52" s="93" t="s">
        <v>62</v>
      </c>
      <c r="AX52" s="93" t="s">
        <v>63</v>
      </c>
      <c r="AY52" s="93" t="s">
        <v>64</v>
      </c>
      <c r="AZ52" s="93" t="s">
        <v>65</v>
      </c>
      <c r="BA52" s="93" t="s">
        <v>66</v>
      </c>
      <c r="BB52" s="93" t="s">
        <v>67</v>
      </c>
      <c r="BC52" s="93" t="s">
        <v>68</v>
      </c>
      <c r="BD52" s="94" t="s">
        <v>69</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70</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ROUND(SUM(AG55:AG60),2)</f>
        <v>0</v>
      </c>
      <c r="AH54" s="101"/>
      <c r="AI54" s="101"/>
      <c r="AJ54" s="101"/>
      <c r="AK54" s="101"/>
      <c r="AL54" s="101"/>
      <c r="AM54" s="101"/>
      <c r="AN54" s="102">
        <f>SUM(AG54,AT54)</f>
        <v>0</v>
      </c>
      <c r="AO54" s="102"/>
      <c r="AP54" s="102"/>
      <c r="AQ54" s="103" t="s">
        <v>19</v>
      </c>
      <c r="AR54" s="104"/>
      <c r="AS54" s="105">
        <f>ROUND(SUM(AS55:AS60),2)</f>
        <v>0</v>
      </c>
      <c r="AT54" s="106">
        <f>ROUND(SUM(AV54:AW54),2)</f>
        <v>0</v>
      </c>
      <c r="AU54" s="107">
        <f>ROUND(SUM(AU55:AU60),5)</f>
        <v>0</v>
      </c>
      <c r="AV54" s="106">
        <f>ROUND(AZ54*L29,2)</f>
        <v>0</v>
      </c>
      <c r="AW54" s="106">
        <f>ROUND(BA54*L30,2)</f>
        <v>0</v>
      </c>
      <c r="AX54" s="106">
        <f>ROUND(BB54*L29,2)</f>
        <v>0</v>
      </c>
      <c r="AY54" s="106">
        <f>ROUND(BC54*L30,2)</f>
        <v>0</v>
      </c>
      <c r="AZ54" s="106">
        <f>ROUND(SUM(AZ55:AZ60),2)</f>
        <v>0</v>
      </c>
      <c r="BA54" s="106">
        <f>ROUND(SUM(BA55:BA60),2)</f>
        <v>0</v>
      </c>
      <c r="BB54" s="106">
        <f>ROUND(SUM(BB55:BB60),2)</f>
        <v>0</v>
      </c>
      <c r="BC54" s="106">
        <f>ROUND(SUM(BC55:BC60),2)</f>
        <v>0</v>
      </c>
      <c r="BD54" s="108">
        <f>ROUND(SUM(BD55:BD60),2)</f>
        <v>0</v>
      </c>
      <c r="BE54" s="6"/>
      <c r="BS54" s="109" t="s">
        <v>71</v>
      </c>
      <c r="BT54" s="109" t="s">
        <v>72</v>
      </c>
      <c r="BU54" s="110" t="s">
        <v>73</v>
      </c>
      <c r="BV54" s="109" t="s">
        <v>74</v>
      </c>
      <c r="BW54" s="109" t="s">
        <v>5</v>
      </c>
      <c r="BX54" s="109" t="s">
        <v>75</v>
      </c>
      <c r="CL54" s="109" t="s">
        <v>19</v>
      </c>
    </row>
    <row r="55" s="7" customFormat="1" ht="16.5" customHeight="1">
      <c r="A55" s="111" t="s">
        <v>76</v>
      </c>
      <c r="B55" s="112"/>
      <c r="C55" s="113"/>
      <c r="D55" s="114" t="s">
        <v>77</v>
      </c>
      <c r="E55" s="114"/>
      <c r="F55" s="114"/>
      <c r="G55" s="114"/>
      <c r="H55" s="114"/>
      <c r="I55" s="115"/>
      <c r="J55" s="114" t="s">
        <v>78</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'SO 01 - Oprava železniční...'!J30</f>
        <v>0</v>
      </c>
      <c r="AH55" s="115"/>
      <c r="AI55" s="115"/>
      <c r="AJ55" s="115"/>
      <c r="AK55" s="115"/>
      <c r="AL55" s="115"/>
      <c r="AM55" s="115"/>
      <c r="AN55" s="116">
        <f>SUM(AG55,AT55)</f>
        <v>0</v>
      </c>
      <c r="AO55" s="115"/>
      <c r="AP55" s="115"/>
      <c r="AQ55" s="117" t="s">
        <v>79</v>
      </c>
      <c r="AR55" s="118"/>
      <c r="AS55" s="119">
        <v>0</v>
      </c>
      <c r="AT55" s="120">
        <f>ROUND(SUM(AV55:AW55),2)</f>
        <v>0</v>
      </c>
      <c r="AU55" s="121">
        <f>'SO 01 - Oprava železniční...'!P80</f>
        <v>0</v>
      </c>
      <c r="AV55" s="120">
        <f>'SO 01 - Oprava železniční...'!J33</f>
        <v>0</v>
      </c>
      <c r="AW55" s="120">
        <f>'SO 01 - Oprava železniční...'!J34</f>
        <v>0</v>
      </c>
      <c r="AX55" s="120">
        <f>'SO 01 - Oprava železniční...'!J35</f>
        <v>0</v>
      </c>
      <c r="AY55" s="120">
        <f>'SO 01 - Oprava železniční...'!J36</f>
        <v>0</v>
      </c>
      <c r="AZ55" s="120">
        <f>'SO 01 - Oprava železniční...'!F33</f>
        <v>0</v>
      </c>
      <c r="BA55" s="120">
        <f>'SO 01 - Oprava železniční...'!F34</f>
        <v>0</v>
      </c>
      <c r="BB55" s="120">
        <f>'SO 01 - Oprava železniční...'!F35</f>
        <v>0</v>
      </c>
      <c r="BC55" s="120">
        <f>'SO 01 - Oprava železniční...'!F36</f>
        <v>0</v>
      </c>
      <c r="BD55" s="122">
        <f>'SO 01 - Oprava železniční...'!F37</f>
        <v>0</v>
      </c>
      <c r="BE55" s="7"/>
      <c r="BT55" s="123" t="s">
        <v>80</v>
      </c>
      <c r="BV55" s="123" t="s">
        <v>74</v>
      </c>
      <c r="BW55" s="123" t="s">
        <v>81</v>
      </c>
      <c r="BX55" s="123" t="s">
        <v>5</v>
      </c>
      <c r="CL55" s="123" t="s">
        <v>19</v>
      </c>
      <c r="CM55" s="123" t="s">
        <v>82</v>
      </c>
    </row>
    <row r="56" s="7" customFormat="1" ht="16.5" customHeight="1">
      <c r="A56" s="111" t="s">
        <v>76</v>
      </c>
      <c r="B56" s="112"/>
      <c r="C56" s="113"/>
      <c r="D56" s="114" t="s">
        <v>83</v>
      </c>
      <c r="E56" s="114"/>
      <c r="F56" s="114"/>
      <c r="G56" s="114"/>
      <c r="H56" s="114"/>
      <c r="I56" s="115"/>
      <c r="J56" s="114" t="s">
        <v>84</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'SO 02 - Oprava železniční...'!J30</f>
        <v>0</v>
      </c>
      <c r="AH56" s="115"/>
      <c r="AI56" s="115"/>
      <c r="AJ56" s="115"/>
      <c r="AK56" s="115"/>
      <c r="AL56" s="115"/>
      <c r="AM56" s="115"/>
      <c r="AN56" s="116">
        <f>SUM(AG56,AT56)</f>
        <v>0</v>
      </c>
      <c r="AO56" s="115"/>
      <c r="AP56" s="115"/>
      <c r="AQ56" s="117" t="s">
        <v>79</v>
      </c>
      <c r="AR56" s="118"/>
      <c r="AS56" s="119">
        <v>0</v>
      </c>
      <c r="AT56" s="120">
        <f>ROUND(SUM(AV56:AW56),2)</f>
        <v>0</v>
      </c>
      <c r="AU56" s="121">
        <f>'SO 02 - Oprava železniční...'!P93</f>
        <v>0</v>
      </c>
      <c r="AV56" s="120">
        <f>'SO 02 - Oprava železniční...'!J33</f>
        <v>0</v>
      </c>
      <c r="AW56" s="120">
        <f>'SO 02 - Oprava železniční...'!J34</f>
        <v>0</v>
      </c>
      <c r="AX56" s="120">
        <f>'SO 02 - Oprava železniční...'!J35</f>
        <v>0</v>
      </c>
      <c r="AY56" s="120">
        <f>'SO 02 - Oprava železniční...'!J36</f>
        <v>0</v>
      </c>
      <c r="AZ56" s="120">
        <f>'SO 02 - Oprava železniční...'!F33</f>
        <v>0</v>
      </c>
      <c r="BA56" s="120">
        <f>'SO 02 - Oprava železniční...'!F34</f>
        <v>0</v>
      </c>
      <c r="BB56" s="120">
        <f>'SO 02 - Oprava železniční...'!F35</f>
        <v>0</v>
      </c>
      <c r="BC56" s="120">
        <f>'SO 02 - Oprava železniční...'!F36</f>
        <v>0</v>
      </c>
      <c r="BD56" s="122">
        <f>'SO 02 - Oprava železniční...'!F37</f>
        <v>0</v>
      </c>
      <c r="BE56" s="7"/>
      <c r="BT56" s="123" t="s">
        <v>80</v>
      </c>
      <c r="BV56" s="123" t="s">
        <v>74</v>
      </c>
      <c r="BW56" s="123" t="s">
        <v>85</v>
      </c>
      <c r="BX56" s="123" t="s">
        <v>5</v>
      </c>
      <c r="CL56" s="123" t="s">
        <v>19</v>
      </c>
      <c r="CM56" s="123" t="s">
        <v>82</v>
      </c>
    </row>
    <row r="57" s="7" customFormat="1" ht="16.5" customHeight="1">
      <c r="A57" s="111" t="s">
        <v>76</v>
      </c>
      <c r="B57" s="112"/>
      <c r="C57" s="113"/>
      <c r="D57" s="114" t="s">
        <v>86</v>
      </c>
      <c r="E57" s="114"/>
      <c r="F57" s="114"/>
      <c r="G57" s="114"/>
      <c r="H57" s="114"/>
      <c r="I57" s="115"/>
      <c r="J57" s="114" t="s">
        <v>87</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6">
        <f>'SO 03 - Oprava nástupišť'!J30</f>
        <v>0</v>
      </c>
      <c r="AH57" s="115"/>
      <c r="AI57" s="115"/>
      <c r="AJ57" s="115"/>
      <c r="AK57" s="115"/>
      <c r="AL57" s="115"/>
      <c r="AM57" s="115"/>
      <c r="AN57" s="116">
        <f>SUM(AG57,AT57)</f>
        <v>0</v>
      </c>
      <c r="AO57" s="115"/>
      <c r="AP57" s="115"/>
      <c r="AQ57" s="117" t="s">
        <v>79</v>
      </c>
      <c r="AR57" s="118"/>
      <c r="AS57" s="119">
        <v>0</v>
      </c>
      <c r="AT57" s="120">
        <f>ROUND(SUM(AV57:AW57),2)</f>
        <v>0</v>
      </c>
      <c r="AU57" s="121">
        <f>'SO 03 - Oprava nástupišť'!P84</f>
        <v>0</v>
      </c>
      <c r="AV57" s="120">
        <f>'SO 03 - Oprava nástupišť'!J33</f>
        <v>0</v>
      </c>
      <c r="AW57" s="120">
        <f>'SO 03 - Oprava nástupišť'!J34</f>
        <v>0</v>
      </c>
      <c r="AX57" s="120">
        <f>'SO 03 - Oprava nástupišť'!J35</f>
        <v>0</v>
      </c>
      <c r="AY57" s="120">
        <f>'SO 03 - Oprava nástupišť'!J36</f>
        <v>0</v>
      </c>
      <c r="AZ57" s="120">
        <f>'SO 03 - Oprava nástupišť'!F33</f>
        <v>0</v>
      </c>
      <c r="BA57" s="120">
        <f>'SO 03 - Oprava nástupišť'!F34</f>
        <v>0</v>
      </c>
      <c r="BB57" s="120">
        <f>'SO 03 - Oprava nástupišť'!F35</f>
        <v>0</v>
      </c>
      <c r="BC57" s="120">
        <f>'SO 03 - Oprava nástupišť'!F36</f>
        <v>0</v>
      </c>
      <c r="BD57" s="122">
        <f>'SO 03 - Oprava nástupišť'!F37</f>
        <v>0</v>
      </c>
      <c r="BE57" s="7"/>
      <c r="BT57" s="123" t="s">
        <v>80</v>
      </c>
      <c r="BV57" s="123" t="s">
        <v>74</v>
      </c>
      <c r="BW57" s="123" t="s">
        <v>88</v>
      </c>
      <c r="BX57" s="123" t="s">
        <v>5</v>
      </c>
      <c r="CL57" s="123" t="s">
        <v>19</v>
      </c>
      <c r="CM57" s="123" t="s">
        <v>82</v>
      </c>
    </row>
    <row r="58" s="7" customFormat="1" ht="24.75" customHeight="1">
      <c r="A58" s="111" t="s">
        <v>76</v>
      </c>
      <c r="B58" s="112"/>
      <c r="C58" s="113"/>
      <c r="D58" s="114" t="s">
        <v>89</v>
      </c>
      <c r="E58" s="114"/>
      <c r="F58" s="114"/>
      <c r="G58" s="114"/>
      <c r="H58" s="114"/>
      <c r="I58" s="115"/>
      <c r="J58" s="114" t="s">
        <v>90</v>
      </c>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6">
        <f>'ON 1 - Materiál objednate...'!J30</f>
        <v>0</v>
      </c>
      <c r="AH58" s="115"/>
      <c r="AI58" s="115"/>
      <c r="AJ58" s="115"/>
      <c r="AK58" s="115"/>
      <c r="AL58" s="115"/>
      <c r="AM58" s="115"/>
      <c r="AN58" s="116">
        <f>SUM(AG58,AT58)</f>
        <v>0</v>
      </c>
      <c r="AO58" s="115"/>
      <c r="AP58" s="115"/>
      <c r="AQ58" s="117" t="s">
        <v>79</v>
      </c>
      <c r="AR58" s="118"/>
      <c r="AS58" s="119">
        <v>0</v>
      </c>
      <c r="AT58" s="120">
        <f>ROUND(SUM(AV58:AW58),2)</f>
        <v>0</v>
      </c>
      <c r="AU58" s="121">
        <f>'ON 1 - Materiál objednate...'!P79</f>
        <v>0</v>
      </c>
      <c r="AV58" s="120">
        <f>'ON 1 - Materiál objednate...'!J33</f>
        <v>0</v>
      </c>
      <c r="AW58" s="120">
        <f>'ON 1 - Materiál objednate...'!J34</f>
        <v>0</v>
      </c>
      <c r="AX58" s="120">
        <f>'ON 1 - Materiál objednate...'!J35</f>
        <v>0</v>
      </c>
      <c r="AY58" s="120">
        <f>'ON 1 - Materiál objednate...'!J36</f>
        <v>0</v>
      </c>
      <c r="AZ58" s="120">
        <f>'ON 1 - Materiál objednate...'!F33</f>
        <v>0</v>
      </c>
      <c r="BA58" s="120">
        <f>'ON 1 - Materiál objednate...'!F34</f>
        <v>0</v>
      </c>
      <c r="BB58" s="120">
        <f>'ON 1 - Materiál objednate...'!F35</f>
        <v>0</v>
      </c>
      <c r="BC58" s="120">
        <f>'ON 1 - Materiál objednate...'!F36</f>
        <v>0</v>
      </c>
      <c r="BD58" s="122">
        <f>'ON 1 - Materiál objednate...'!F37</f>
        <v>0</v>
      </c>
      <c r="BE58" s="7"/>
      <c r="BT58" s="123" t="s">
        <v>80</v>
      </c>
      <c r="BV58" s="123" t="s">
        <v>74</v>
      </c>
      <c r="BW58" s="123" t="s">
        <v>91</v>
      </c>
      <c r="BX58" s="123" t="s">
        <v>5</v>
      </c>
      <c r="CL58" s="123" t="s">
        <v>19</v>
      </c>
      <c r="CM58" s="123" t="s">
        <v>82</v>
      </c>
    </row>
    <row r="59" s="7" customFormat="1" ht="24.75" customHeight="1">
      <c r="A59" s="111" t="s">
        <v>76</v>
      </c>
      <c r="B59" s="112"/>
      <c r="C59" s="113"/>
      <c r="D59" s="114" t="s">
        <v>92</v>
      </c>
      <c r="E59" s="114"/>
      <c r="F59" s="114"/>
      <c r="G59" s="114"/>
      <c r="H59" s="114"/>
      <c r="I59" s="115"/>
      <c r="J59" s="114" t="s">
        <v>93</v>
      </c>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6">
        <f>'ON 2 - Materiál objednate...'!J30</f>
        <v>0</v>
      </c>
      <c r="AH59" s="115"/>
      <c r="AI59" s="115"/>
      <c r="AJ59" s="115"/>
      <c r="AK59" s="115"/>
      <c r="AL59" s="115"/>
      <c r="AM59" s="115"/>
      <c r="AN59" s="116">
        <f>SUM(AG59,AT59)</f>
        <v>0</v>
      </c>
      <c r="AO59" s="115"/>
      <c r="AP59" s="115"/>
      <c r="AQ59" s="117" t="s">
        <v>79</v>
      </c>
      <c r="AR59" s="118"/>
      <c r="AS59" s="119">
        <v>0</v>
      </c>
      <c r="AT59" s="120">
        <f>ROUND(SUM(AV59:AW59),2)</f>
        <v>0</v>
      </c>
      <c r="AU59" s="121">
        <f>'ON 2 - Materiál objednate...'!P79</f>
        <v>0</v>
      </c>
      <c r="AV59" s="120">
        <f>'ON 2 - Materiál objednate...'!J33</f>
        <v>0</v>
      </c>
      <c r="AW59" s="120">
        <f>'ON 2 - Materiál objednate...'!J34</f>
        <v>0</v>
      </c>
      <c r="AX59" s="120">
        <f>'ON 2 - Materiál objednate...'!J35</f>
        <v>0</v>
      </c>
      <c r="AY59" s="120">
        <f>'ON 2 - Materiál objednate...'!J36</f>
        <v>0</v>
      </c>
      <c r="AZ59" s="120">
        <f>'ON 2 - Materiál objednate...'!F33</f>
        <v>0</v>
      </c>
      <c r="BA59" s="120">
        <f>'ON 2 - Materiál objednate...'!F34</f>
        <v>0</v>
      </c>
      <c r="BB59" s="120">
        <f>'ON 2 - Materiál objednate...'!F35</f>
        <v>0</v>
      </c>
      <c r="BC59" s="120">
        <f>'ON 2 - Materiál objednate...'!F36</f>
        <v>0</v>
      </c>
      <c r="BD59" s="122">
        <f>'ON 2 - Materiál objednate...'!F37</f>
        <v>0</v>
      </c>
      <c r="BE59" s="7"/>
      <c r="BT59" s="123" t="s">
        <v>80</v>
      </c>
      <c r="BV59" s="123" t="s">
        <v>74</v>
      </c>
      <c r="BW59" s="123" t="s">
        <v>94</v>
      </c>
      <c r="BX59" s="123" t="s">
        <v>5</v>
      </c>
      <c r="CL59" s="123" t="s">
        <v>19</v>
      </c>
      <c r="CM59" s="123" t="s">
        <v>82</v>
      </c>
    </row>
    <row r="60" s="7" customFormat="1" ht="16.5" customHeight="1">
      <c r="A60" s="111" t="s">
        <v>76</v>
      </c>
      <c r="B60" s="112"/>
      <c r="C60" s="113"/>
      <c r="D60" s="114" t="s">
        <v>95</v>
      </c>
      <c r="E60" s="114"/>
      <c r="F60" s="114"/>
      <c r="G60" s="114"/>
      <c r="H60" s="114"/>
      <c r="I60" s="115"/>
      <c r="J60" s="114" t="s">
        <v>96</v>
      </c>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6">
        <f>'VON - Vedlejší a ostatní ...'!J30</f>
        <v>0</v>
      </c>
      <c r="AH60" s="115"/>
      <c r="AI60" s="115"/>
      <c r="AJ60" s="115"/>
      <c r="AK60" s="115"/>
      <c r="AL60" s="115"/>
      <c r="AM60" s="115"/>
      <c r="AN60" s="116">
        <f>SUM(AG60,AT60)</f>
        <v>0</v>
      </c>
      <c r="AO60" s="115"/>
      <c r="AP60" s="115"/>
      <c r="AQ60" s="117" t="s">
        <v>79</v>
      </c>
      <c r="AR60" s="118"/>
      <c r="AS60" s="124">
        <v>0</v>
      </c>
      <c r="AT60" s="125">
        <f>ROUND(SUM(AV60:AW60),2)</f>
        <v>0</v>
      </c>
      <c r="AU60" s="126">
        <f>'VON - Vedlejší a ostatní ...'!P80</f>
        <v>0</v>
      </c>
      <c r="AV60" s="125">
        <f>'VON - Vedlejší a ostatní ...'!J33</f>
        <v>0</v>
      </c>
      <c r="AW60" s="125">
        <f>'VON - Vedlejší a ostatní ...'!J34</f>
        <v>0</v>
      </c>
      <c r="AX60" s="125">
        <f>'VON - Vedlejší a ostatní ...'!J35</f>
        <v>0</v>
      </c>
      <c r="AY60" s="125">
        <f>'VON - Vedlejší a ostatní ...'!J36</f>
        <v>0</v>
      </c>
      <c r="AZ60" s="125">
        <f>'VON - Vedlejší a ostatní ...'!F33</f>
        <v>0</v>
      </c>
      <c r="BA60" s="125">
        <f>'VON - Vedlejší a ostatní ...'!F34</f>
        <v>0</v>
      </c>
      <c r="BB60" s="125">
        <f>'VON - Vedlejší a ostatní ...'!F35</f>
        <v>0</v>
      </c>
      <c r="BC60" s="125">
        <f>'VON - Vedlejší a ostatní ...'!F36</f>
        <v>0</v>
      </c>
      <c r="BD60" s="127">
        <f>'VON - Vedlejší a ostatní ...'!F37</f>
        <v>0</v>
      </c>
      <c r="BE60" s="7"/>
      <c r="BT60" s="123" t="s">
        <v>80</v>
      </c>
      <c r="BV60" s="123" t="s">
        <v>74</v>
      </c>
      <c r="BW60" s="123" t="s">
        <v>97</v>
      </c>
      <c r="BX60" s="123" t="s">
        <v>5</v>
      </c>
      <c r="CL60" s="123" t="s">
        <v>19</v>
      </c>
      <c r="CM60" s="123" t="s">
        <v>82</v>
      </c>
    </row>
    <row r="61" s="2" customFormat="1" ht="30" customHeight="1">
      <c r="A61" s="38"/>
      <c r="B61" s="39"/>
      <c r="C61" s="40"/>
      <c r="D61" s="40"/>
      <c r="E61" s="40"/>
      <c r="F61" s="40"/>
      <c r="G61" s="40"/>
      <c r="H61" s="40"/>
      <c r="I61" s="40"/>
      <c r="J61" s="40"/>
      <c r="K61" s="40"/>
      <c r="L61" s="40"/>
      <c r="M61" s="40"/>
      <c r="N61" s="40"/>
      <c r="O61" s="40"/>
      <c r="P61" s="40"/>
      <c r="Q61" s="40"/>
      <c r="R61" s="40"/>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4"/>
      <c r="AS61" s="38"/>
      <c r="AT61" s="38"/>
      <c r="AU61" s="38"/>
      <c r="AV61" s="38"/>
      <c r="AW61" s="38"/>
      <c r="AX61" s="38"/>
      <c r="AY61" s="38"/>
      <c r="AZ61" s="38"/>
      <c r="BA61" s="38"/>
      <c r="BB61" s="38"/>
      <c r="BC61" s="38"/>
      <c r="BD61" s="38"/>
      <c r="BE61" s="38"/>
    </row>
    <row r="62" s="2" customFormat="1" ht="6.96" customHeight="1">
      <c r="A62" s="38"/>
      <c r="B62" s="59"/>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44"/>
      <c r="AS62" s="38"/>
      <c r="AT62" s="38"/>
      <c r="AU62" s="38"/>
      <c r="AV62" s="38"/>
      <c r="AW62" s="38"/>
      <c r="AX62" s="38"/>
      <c r="AY62" s="38"/>
      <c r="AZ62" s="38"/>
      <c r="BA62" s="38"/>
      <c r="BB62" s="38"/>
      <c r="BC62" s="38"/>
      <c r="BD62" s="38"/>
      <c r="BE62" s="38"/>
    </row>
  </sheetData>
  <sheetProtection sheet="1" formatColumns="0" formatRows="0" objects="1" scenarios="1" spinCount="100000" saltValue="x9QGIWAIJzDhkwwc3SltapWr+e9oZAQyxdzEnXvvDJ2aC6Y5vHu8dF20z2fC6EDCr/O2BZSs+qeqWrimdrof8g==" hashValue="C7Y0TymwCtC/+2fEw9YHeHCaRUIz7+e052vHOfmaSTLkXhmgdwMURLHWg3TT9boBwKct2rNMpErM1IQbvFKeqg==" algorithmName="SHA-512" password="CC35"/>
  <mergeCells count="62">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1 - Oprava železniční...'!C2" display="/"/>
    <hyperlink ref="A56" location="'SO 02 - Oprava železniční...'!C2" display="/"/>
    <hyperlink ref="A57" location="'SO 03 - Oprava nástupišť'!C2" display="/"/>
    <hyperlink ref="A58" location="'ON 1 - Materiál objednate...'!C2" display="/"/>
    <hyperlink ref="A59" location="'ON 2 - Materiál objednate...'!C2" display="/"/>
    <hyperlink ref="A60" location="'VON - Vedlejší a ostatn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81</v>
      </c>
    </row>
    <row r="3" hidden="1" s="1" customFormat="1" ht="6.96" customHeight="1">
      <c r="B3" s="128"/>
      <c r="C3" s="129"/>
      <c r="D3" s="129"/>
      <c r="E3" s="129"/>
      <c r="F3" s="129"/>
      <c r="G3" s="129"/>
      <c r="H3" s="129"/>
      <c r="I3" s="129"/>
      <c r="J3" s="129"/>
      <c r="K3" s="129"/>
      <c r="L3" s="20"/>
      <c r="AT3" s="17" t="s">
        <v>82</v>
      </c>
    </row>
    <row r="4" hidden="1" s="1" customFormat="1" ht="24.96" customHeight="1">
      <c r="B4" s="20"/>
      <c r="D4" s="130" t="s">
        <v>98</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zakázky'!K6</f>
        <v>Oprava trati v úseku Chlumec n. C. - Městec Králové</v>
      </c>
      <c r="F7" s="132"/>
      <c r="G7" s="132"/>
      <c r="H7" s="132"/>
      <c r="L7" s="20"/>
    </row>
    <row r="8" hidden="1" s="2" customFormat="1" ht="12" customHeight="1">
      <c r="A8" s="38"/>
      <c r="B8" s="44"/>
      <c r="C8" s="38"/>
      <c r="D8" s="132" t="s">
        <v>99</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zakázky'!AN8</f>
        <v>23. 11. 2021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zakázky'!AN13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zakázky'!E14</f>
        <v>Vyplň údaj</v>
      </c>
      <c r="F18" s="136"/>
      <c r="G18" s="136"/>
      <c r="H18" s="136"/>
      <c r="I18" s="132" t="s">
        <v>28</v>
      </c>
      <c r="J18" s="33" t="str">
        <f>'Rekapitulace zakázky'!AN14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32</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71.25" customHeight="1">
      <c r="A27" s="138"/>
      <c r="B27" s="139"/>
      <c r="C27" s="138"/>
      <c r="D27" s="138"/>
      <c r="E27" s="140" t="s">
        <v>37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ROUND((SUM(BE80:BE390)),  2)</f>
        <v>0</v>
      </c>
      <c r="G33" s="38"/>
      <c r="H33" s="38"/>
      <c r="I33" s="148">
        <v>0.20999999999999999</v>
      </c>
      <c r="J33" s="147">
        <f>ROUND(((SUM(BE80:BE390))*I33),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ROUND((SUM(BF80:BF390)),  2)</f>
        <v>0</v>
      </c>
      <c r="G34" s="38"/>
      <c r="H34" s="38"/>
      <c r="I34" s="148">
        <v>0.14999999999999999</v>
      </c>
      <c r="J34" s="147">
        <f>ROUND(((SUM(BF80:BF390))*I34),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ROUND((SUM(BG80:BG390)),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ROUND((SUM(BH80:BH390)),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ROUND((SUM(BI80:BI390)),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101</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Oprava trati v úseku Chlumec n. C. - Městec Králové</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99</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SO 01 - Oprava železničního svršku</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TÚ Chlumec n. C. - Městec Králové</v>
      </c>
      <c r="G52" s="40"/>
      <c r="H52" s="40"/>
      <c r="I52" s="32" t="s">
        <v>23</v>
      </c>
      <c r="J52" s="72" t="str">
        <f>IF(J12="","",J12)</f>
        <v>23. 11. 2021</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Správa železnic, s.o.</v>
      </c>
      <c r="G54" s="40"/>
      <c r="H54" s="40"/>
      <c r="I54" s="32" t="s">
        <v>31</v>
      </c>
      <c r="J54" s="36" t="str">
        <f>E21</f>
        <v>bez PD</v>
      </c>
      <c r="K54" s="40"/>
      <c r="L54" s="134"/>
      <c r="S54" s="38"/>
      <c r="T54" s="38"/>
      <c r="U54" s="38"/>
      <c r="V54" s="38"/>
      <c r="W54" s="38"/>
      <c r="X54" s="38"/>
      <c r="Y54" s="38"/>
      <c r="Z54" s="38"/>
      <c r="AA54" s="38"/>
      <c r="AB54" s="38"/>
      <c r="AC54" s="38"/>
      <c r="AD54" s="38"/>
      <c r="AE54" s="38"/>
    </row>
    <row r="55" s="2" customFormat="1" ht="25.65" customHeight="1">
      <c r="A55" s="38"/>
      <c r="B55" s="39"/>
      <c r="C55" s="32" t="s">
        <v>29</v>
      </c>
      <c r="D55" s="40"/>
      <c r="E55" s="40"/>
      <c r="F55" s="27" t="str">
        <f>IF(E18="","",E18)</f>
        <v>Vyplň údaj</v>
      </c>
      <c r="G55" s="40"/>
      <c r="H55" s="40"/>
      <c r="I55" s="32" t="s">
        <v>34</v>
      </c>
      <c r="J55" s="36" t="str">
        <f>E24</f>
        <v>Správa tratí Hradec Králové</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102</v>
      </c>
      <c r="D57" s="162"/>
      <c r="E57" s="162"/>
      <c r="F57" s="162"/>
      <c r="G57" s="162"/>
      <c r="H57" s="162"/>
      <c r="I57" s="162"/>
      <c r="J57" s="163" t="s">
        <v>103</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70</v>
      </c>
      <c r="D59" s="40"/>
      <c r="E59" s="40"/>
      <c r="F59" s="40"/>
      <c r="G59" s="40"/>
      <c r="H59" s="40"/>
      <c r="I59" s="40"/>
      <c r="J59" s="102">
        <f>J80</f>
        <v>0</v>
      </c>
      <c r="K59" s="40"/>
      <c r="L59" s="134"/>
      <c r="S59" s="38"/>
      <c r="T59" s="38"/>
      <c r="U59" s="38"/>
      <c r="V59" s="38"/>
      <c r="W59" s="38"/>
      <c r="X59" s="38"/>
      <c r="Y59" s="38"/>
      <c r="Z59" s="38"/>
      <c r="AA59" s="38"/>
      <c r="AB59" s="38"/>
      <c r="AC59" s="38"/>
      <c r="AD59" s="38"/>
      <c r="AE59" s="38"/>
      <c r="AU59" s="17" t="s">
        <v>104</v>
      </c>
    </row>
    <row r="60" s="9" customFormat="1" ht="24.96" customHeight="1">
      <c r="A60" s="9"/>
      <c r="B60" s="165"/>
      <c r="C60" s="166"/>
      <c r="D60" s="167" t="s">
        <v>105</v>
      </c>
      <c r="E60" s="168"/>
      <c r="F60" s="168"/>
      <c r="G60" s="168"/>
      <c r="H60" s="168"/>
      <c r="I60" s="168"/>
      <c r="J60" s="169">
        <f>J382</f>
        <v>0</v>
      </c>
      <c r="K60" s="166"/>
      <c r="L60" s="170"/>
      <c r="S60" s="9"/>
      <c r="T60" s="9"/>
      <c r="U60" s="9"/>
      <c r="V60" s="9"/>
      <c r="W60" s="9"/>
      <c r="X60" s="9"/>
      <c r="Y60" s="9"/>
      <c r="Z60" s="9"/>
      <c r="AA60" s="9"/>
      <c r="AB60" s="9"/>
      <c r="AC60" s="9"/>
      <c r="AD60" s="9"/>
      <c r="AE60" s="9"/>
    </row>
    <row r="61" s="2" customFormat="1" ht="21.84" customHeight="1">
      <c r="A61" s="38"/>
      <c r="B61" s="39"/>
      <c r="C61" s="40"/>
      <c r="D61" s="40"/>
      <c r="E61" s="40"/>
      <c r="F61" s="40"/>
      <c r="G61" s="40"/>
      <c r="H61" s="40"/>
      <c r="I61" s="40"/>
      <c r="J61" s="40"/>
      <c r="K61" s="40"/>
      <c r="L61" s="134"/>
      <c r="S61" s="38"/>
      <c r="T61" s="38"/>
      <c r="U61" s="38"/>
      <c r="V61" s="38"/>
      <c r="W61" s="38"/>
      <c r="X61" s="38"/>
      <c r="Y61" s="38"/>
      <c r="Z61" s="38"/>
      <c r="AA61" s="38"/>
      <c r="AB61" s="38"/>
      <c r="AC61" s="38"/>
      <c r="AD61" s="38"/>
      <c r="AE61" s="38"/>
    </row>
    <row r="62" s="2" customFormat="1" ht="6.96" customHeight="1">
      <c r="A62" s="38"/>
      <c r="B62" s="59"/>
      <c r="C62" s="60"/>
      <c r="D62" s="60"/>
      <c r="E62" s="60"/>
      <c r="F62" s="60"/>
      <c r="G62" s="60"/>
      <c r="H62" s="60"/>
      <c r="I62" s="60"/>
      <c r="J62" s="60"/>
      <c r="K62" s="60"/>
      <c r="L62" s="134"/>
      <c r="S62" s="38"/>
      <c r="T62" s="38"/>
      <c r="U62" s="38"/>
      <c r="V62" s="38"/>
      <c r="W62" s="38"/>
      <c r="X62" s="38"/>
      <c r="Y62" s="38"/>
      <c r="Z62" s="38"/>
      <c r="AA62" s="38"/>
      <c r="AB62" s="38"/>
      <c r="AC62" s="38"/>
      <c r="AD62" s="38"/>
      <c r="AE62" s="38"/>
    </row>
    <row r="66" s="2" customFormat="1" ht="6.96" customHeight="1">
      <c r="A66" s="38"/>
      <c r="B66" s="61"/>
      <c r="C66" s="62"/>
      <c r="D66" s="62"/>
      <c r="E66" s="62"/>
      <c r="F66" s="62"/>
      <c r="G66" s="62"/>
      <c r="H66" s="62"/>
      <c r="I66" s="62"/>
      <c r="J66" s="62"/>
      <c r="K66" s="62"/>
      <c r="L66" s="134"/>
      <c r="S66" s="38"/>
      <c r="T66" s="38"/>
      <c r="U66" s="38"/>
      <c r="V66" s="38"/>
      <c r="W66" s="38"/>
      <c r="X66" s="38"/>
      <c r="Y66" s="38"/>
      <c r="Z66" s="38"/>
      <c r="AA66" s="38"/>
      <c r="AB66" s="38"/>
      <c r="AC66" s="38"/>
      <c r="AD66" s="38"/>
      <c r="AE66" s="38"/>
    </row>
    <row r="67" s="2" customFormat="1" ht="24.96" customHeight="1">
      <c r="A67" s="38"/>
      <c r="B67" s="39"/>
      <c r="C67" s="23" t="s">
        <v>106</v>
      </c>
      <c r="D67" s="40"/>
      <c r="E67" s="40"/>
      <c r="F67" s="40"/>
      <c r="G67" s="40"/>
      <c r="H67" s="40"/>
      <c r="I67" s="40"/>
      <c r="J67" s="40"/>
      <c r="K67" s="40"/>
      <c r="L67" s="134"/>
      <c r="S67" s="38"/>
      <c r="T67" s="38"/>
      <c r="U67" s="38"/>
      <c r="V67" s="38"/>
      <c r="W67" s="38"/>
      <c r="X67" s="38"/>
      <c r="Y67" s="38"/>
      <c r="Z67" s="38"/>
      <c r="AA67" s="38"/>
      <c r="AB67" s="38"/>
      <c r="AC67" s="38"/>
      <c r="AD67" s="38"/>
      <c r="AE67" s="38"/>
    </row>
    <row r="68" s="2" customFormat="1" ht="6.96"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12" customHeight="1">
      <c r="A69" s="38"/>
      <c r="B69" s="39"/>
      <c r="C69" s="32" t="s">
        <v>16</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6.5" customHeight="1">
      <c r="A70" s="38"/>
      <c r="B70" s="39"/>
      <c r="C70" s="40"/>
      <c r="D70" s="40"/>
      <c r="E70" s="160" t="str">
        <f>E7</f>
        <v>Oprava trati v úseku Chlumec n. C. - Městec Králové</v>
      </c>
      <c r="F70" s="32"/>
      <c r="G70" s="32"/>
      <c r="H70" s="32"/>
      <c r="I70" s="40"/>
      <c r="J70" s="40"/>
      <c r="K70" s="40"/>
      <c r="L70" s="134"/>
      <c r="S70" s="38"/>
      <c r="T70" s="38"/>
      <c r="U70" s="38"/>
      <c r="V70" s="38"/>
      <c r="W70" s="38"/>
      <c r="X70" s="38"/>
      <c r="Y70" s="38"/>
      <c r="Z70" s="38"/>
      <c r="AA70" s="38"/>
      <c r="AB70" s="38"/>
      <c r="AC70" s="38"/>
      <c r="AD70" s="38"/>
      <c r="AE70" s="38"/>
    </row>
    <row r="71" s="2" customFormat="1" ht="12" customHeight="1">
      <c r="A71" s="38"/>
      <c r="B71" s="39"/>
      <c r="C71" s="32" t="s">
        <v>99</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6.5" customHeight="1">
      <c r="A72" s="38"/>
      <c r="B72" s="39"/>
      <c r="C72" s="40"/>
      <c r="D72" s="40"/>
      <c r="E72" s="69" t="str">
        <f>E9</f>
        <v>SO 01 - Oprava železničního svršku</v>
      </c>
      <c r="F72" s="40"/>
      <c r="G72" s="40"/>
      <c r="H72" s="40"/>
      <c r="I72" s="40"/>
      <c r="J72" s="40"/>
      <c r="K72" s="40"/>
      <c r="L72" s="13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2" customHeight="1">
      <c r="A74" s="38"/>
      <c r="B74" s="39"/>
      <c r="C74" s="32" t="s">
        <v>21</v>
      </c>
      <c r="D74" s="40"/>
      <c r="E74" s="40"/>
      <c r="F74" s="27" t="str">
        <f>F12</f>
        <v>TÚ Chlumec n. C. - Městec Králové</v>
      </c>
      <c r="G74" s="40"/>
      <c r="H74" s="40"/>
      <c r="I74" s="32" t="s">
        <v>23</v>
      </c>
      <c r="J74" s="72" t="str">
        <f>IF(J12="","",J12)</f>
        <v>23. 11. 2021</v>
      </c>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5.15" customHeight="1">
      <c r="A76" s="38"/>
      <c r="B76" s="39"/>
      <c r="C76" s="32" t="s">
        <v>25</v>
      </c>
      <c r="D76" s="40"/>
      <c r="E76" s="40"/>
      <c r="F76" s="27" t="str">
        <f>E15</f>
        <v>Správa železnic, s.o.</v>
      </c>
      <c r="G76" s="40"/>
      <c r="H76" s="40"/>
      <c r="I76" s="32" t="s">
        <v>31</v>
      </c>
      <c r="J76" s="36" t="str">
        <f>E21</f>
        <v>bez PD</v>
      </c>
      <c r="K76" s="40"/>
      <c r="L76" s="134"/>
      <c r="S76" s="38"/>
      <c r="T76" s="38"/>
      <c r="U76" s="38"/>
      <c r="V76" s="38"/>
      <c r="W76" s="38"/>
      <c r="X76" s="38"/>
      <c r="Y76" s="38"/>
      <c r="Z76" s="38"/>
      <c r="AA76" s="38"/>
      <c r="AB76" s="38"/>
      <c r="AC76" s="38"/>
      <c r="AD76" s="38"/>
      <c r="AE76" s="38"/>
    </row>
    <row r="77" s="2" customFormat="1" ht="25.65" customHeight="1">
      <c r="A77" s="38"/>
      <c r="B77" s="39"/>
      <c r="C77" s="32" t="s">
        <v>29</v>
      </c>
      <c r="D77" s="40"/>
      <c r="E77" s="40"/>
      <c r="F77" s="27" t="str">
        <f>IF(E18="","",E18)</f>
        <v>Vyplň údaj</v>
      </c>
      <c r="G77" s="40"/>
      <c r="H77" s="40"/>
      <c r="I77" s="32" t="s">
        <v>34</v>
      </c>
      <c r="J77" s="36" t="str">
        <f>E24</f>
        <v>Správa tratí Hradec Králové</v>
      </c>
      <c r="K77" s="40"/>
      <c r="L77" s="134"/>
      <c r="S77" s="38"/>
      <c r="T77" s="38"/>
      <c r="U77" s="38"/>
      <c r="V77" s="38"/>
      <c r="W77" s="38"/>
      <c r="X77" s="38"/>
      <c r="Y77" s="38"/>
      <c r="Z77" s="38"/>
      <c r="AA77" s="38"/>
      <c r="AB77" s="38"/>
      <c r="AC77" s="38"/>
      <c r="AD77" s="38"/>
      <c r="AE77" s="38"/>
    </row>
    <row r="78" s="2" customFormat="1" ht="10.32"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10" customFormat="1" ht="29.28" customHeight="1">
      <c r="A79" s="171"/>
      <c r="B79" s="172"/>
      <c r="C79" s="173" t="s">
        <v>107</v>
      </c>
      <c r="D79" s="174" t="s">
        <v>57</v>
      </c>
      <c r="E79" s="174" t="s">
        <v>53</v>
      </c>
      <c r="F79" s="174" t="s">
        <v>54</v>
      </c>
      <c r="G79" s="174" t="s">
        <v>108</v>
      </c>
      <c r="H79" s="174" t="s">
        <v>109</v>
      </c>
      <c r="I79" s="174" t="s">
        <v>110</v>
      </c>
      <c r="J79" s="174" t="s">
        <v>103</v>
      </c>
      <c r="K79" s="175" t="s">
        <v>111</v>
      </c>
      <c r="L79" s="176"/>
      <c r="M79" s="92" t="s">
        <v>19</v>
      </c>
      <c r="N79" s="93" t="s">
        <v>42</v>
      </c>
      <c r="O79" s="93" t="s">
        <v>112</v>
      </c>
      <c r="P79" s="93" t="s">
        <v>113</v>
      </c>
      <c r="Q79" s="93" t="s">
        <v>114</v>
      </c>
      <c r="R79" s="93" t="s">
        <v>115</v>
      </c>
      <c r="S79" s="93" t="s">
        <v>116</v>
      </c>
      <c r="T79" s="94" t="s">
        <v>117</v>
      </c>
      <c r="U79" s="171"/>
      <c r="V79" s="171"/>
      <c r="W79" s="171"/>
      <c r="X79" s="171"/>
      <c r="Y79" s="171"/>
      <c r="Z79" s="171"/>
      <c r="AA79" s="171"/>
      <c r="AB79" s="171"/>
      <c r="AC79" s="171"/>
      <c r="AD79" s="171"/>
      <c r="AE79" s="171"/>
    </row>
    <row r="80" s="2" customFormat="1" ht="22.8" customHeight="1">
      <c r="A80" s="38"/>
      <c r="B80" s="39"/>
      <c r="C80" s="99" t="s">
        <v>118</v>
      </c>
      <c r="D80" s="40"/>
      <c r="E80" s="40"/>
      <c r="F80" s="40"/>
      <c r="G80" s="40"/>
      <c r="H80" s="40"/>
      <c r="I80" s="40"/>
      <c r="J80" s="177">
        <f>BK80</f>
        <v>0</v>
      </c>
      <c r="K80" s="40"/>
      <c r="L80" s="44"/>
      <c r="M80" s="95"/>
      <c r="N80" s="178"/>
      <c r="O80" s="96"/>
      <c r="P80" s="179">
        <f>P81+SUM(P82:P382)</f>
        <v>0</v>
      </c>
      <c r="Q80" s="96"/>
      <c r="R80" s="179">
        <f>R81+SUM(R82:R382)</f>
        <v>28.946276000000001</v>
      </c>
      <c r="S80" s="96"/>
      <c r="T80" s="180">
        <f>T81+SUM(T82:T382)</f>
        <v>0</v>
      </c>
      <c r="U80" s="38"/>
      <c r="V80" s="38"/>
      <c r="W80" s="38"/>
      <c r="X80" s="38"/>
      <c r="Y80" s="38"/>
      <c r="Z80" s="38"/>
      <c r="AA80" s="38"/>
      <c r="AB80" s="38"/>
      <c r="AC80" s="38"/>
      <c r="AD80" s="38"/>
      <c r="AE80" s="38"/>
      <c r="AT80" s="17" t="s">
        <v>71</v>
      </c>
      <c r="AU80" s="17" t="s">
        <v>104</v>
      </c>
      <c r="BK80" s="181">
        <f>BK81+SUM(BK82:BK382)</f>
        <v>0</v>
      </c>
    </row>
    <row r="81" s="2" customFormat="1" ht="16.5" customHeight="1">
      <c r="A81" s="38"/>
      <c r="B81" s="39"/>
      <c r="C81" s="182" t="s">
        <v>80</v>
      </c>
      <c r="D81" s="182" t="s">
        <v>119</v>
      </c>
      <c r="E81" s="183" t="s">
        <v>120</v>
      </c>
      <c r="F81" s="184" t="s">
        <v>121</v>
      </c>
      <c r="G81" s="185" t="s">
        <v>122</v>
      </c>
      <c r="H81" s="186">
        <v>796</v>
      </c>
      <c r="I81" s="187"/>
      <c r="J81" s="188">
        <f>ROUND(I81*H81,2)</f>
        <v>0</v>
      </c>
      <c r="K81" s="184" t="s">
        <v>123</v>
      </c>
      <c r="L81" s="44"/>
      <c r="M81" s="189" t="s">
        <v>19</v>
      </c>
      <c r="N81" s="190" t="s">
        <v>43</v>
      </c>
      <c r="O81" s="84"/>
      <c r="P81" s="191">
        <f>O81*H81</f>
        <v>0</v>
      </c>
      <c r="Q81" s="191">
        <v>0</v>
      </c>
      <c r="R81" s="191">
        <f>Q81*H81</f>
        <v>0</v>
      </c>
      <c r="S81" s="191">
        <v>0</v>
      </c>
      <c r="T81" s="192">
        <f>S81*H81</f>
        <v>0</v>
      </c>
      <c r="U81" s="38"/>
      <c r="V81" s="38"/>
      <c r="W81" s="38"/>
      <c r="X81" s="38"/>
      <c r="Y81" s="38"/>
      <c r="Z81" s="38"/>
      <c r="AA81" s="38"/>
      <c r="AB81" s="38"/>
      <c r="AC81" s="38"/>
      <c r="AD81" s="38"/>
      <c r="AE81" s="38"/>
      <c r="AR81" s="193" t="s">
        <v>124</v>
      </c>
      <c r="AT81" s="193" t="s">
        <v>119</v>
      </c>
      <c r="AU81" s="193" t="s">
        <v>72</v>
      </c>
      <c r="AY81" s="17" t="s">
        <v>125</v>
      </c>
      <c r="BE81" s="194">
        <f>IF(N81="základní",J81,0)</f>
        <v>0</v>
      </c>
      <c r="BF81" s="194">
        <f>IF(N81="snížená",J81,0)</f>
        <v>0</v>
      </c>
      <c r="BG81" s="194">
        <f>IF(N81="zákl. přenesená",J81,0)</f>
        <v>0</v>
      </c>
      <c r="BH81" s="194">
        <f>IF(N81="sníž. přenesená",J81,0)</f>
        <v>0</v>
      </c>
      <c r="BI81" s="194">
        <f>IF(N81="nulová",J81,0)</f>
        <v>0</v>
      </c>
      <c r="BJ81" s="17" t="s">
        <v>80</v>
      </c>
      <c r="BK81" s="194">
        <f>ROUND(I81*H81,2)</f>
        <v>0</v>
      </c>
      <c r="BL81" s="17" t="s">
        <v>124</v>
      </c>
      <c r="BM81" s="193" t="s">
        <v>82</v>
      </c>
    </row>
    <row r="82" s="2" customFormat="1">
      <c r="A82" s="38"/>
      <c r="B82" s="39"/>
      <c r="C82" s="40"/>
      <c r="D82" s="195" t="s">
        <v>126</v>
      </c>
      <c r="E82" s="40"/>
      <c r="F82" s="196" t="s">
        <v>121</v>
      </c>
      <c r="G82" s="40"/>
      <c r="H82" s="40"/>
      <c r="I82" s="197"/>
      <c r="J82" s="40"/>
      <c r="K82" s="40"/>
      <c r="L82" s="44"/>
      <c r="M82" s="198"/>
      <c r="N82" s="199"/>
      <c r="O82" s="84"/>
      <c r="P82" s="84"/>
      <c r="Q82" s="84"/>
      <c r="R82" s="84"/>
      <c r="S82" s="84"/>
      <c r="T82" s="85"/>
      <c r="U82" s="38"/>
      <c r="V82" s="38"/>
      <c r="W82" s="38"/>
      <c r="X82" s="38"/>
      <c r="Y82" s="38"/>
      <c r="Z82" s="38"/>
      <c r="AA82" s="38"/>
      <c r="AB82" s="38"/>
      <c r="AC82" s="38"/>
      <c r="AD82" s="38"/>
      <c r="AE82" s="38"/>
      <c r="AT82" s="17" t="s">
        <v>126</v>
      </c>
      <c r="AU82" s="17" t="s">
        <v>72</v>
      </c>
    </row>
    <row r="83" s="2" customFormat="1" ht="21.75" customHeight="1">
      <c r="A83" s="38"/>
      <c r="B83" s="39"/>
      <c r="C83" s="182" t="s">
        <v>82</v>
      </c>
      <c r="D83" s="182" t="s">
        <v>119</v>
      </c>
      <c r="E83" s="183" t="s">
        <v>127</v>
      </c>
      <c r="F83" s="184" t="s">
        <v>128</v>
      </c>
      <c r="G83" s="185" t="s">
        <v>129</v>
      </c>
      <c r="H83" s="186">
        <v>40</v>
      </c>
      <c r="I83" s="187"/>
      <c r="J83" s="188">
        <f>ROUND(I83*H83,2)</f>
        <v>0</v>
      </c>
      <c r="K83" s="184" t="s">
        <v>123</v>
      </c>
      <c r="L83" s="44"/>
      <c r="M83" s="189" t="s">
        <v>19</v>
      </c>
      <c r="N83" s="190" t="s">
        <v>43</v>
      </c>
      <c r="O83" s="84"/>
      <c r="P83" s="191">
        <f>O83*H83</f>
        <v>0</v>
      </c>
      <c r="Q83" s="191">
        <v>0</v>
      </c>
      <c r="R83" s="191">
        <f>Q83*H83</f>
        <v>0</v>
      </c>
      <c r="S83" s="191">
        <v>0</v>
      </c>
      <c r="T83" s="192">
        <f>S83*H83</f>
        <v>0</v>
      </c>
      <c r="U83" s="38"/>
      <c r="V83" s="38"/>
      <c r="W83" s="38"/>
      <c r="X83" s="38"/>
      <c r="Y83" s="38"/>
      <c r="Z83" s="38"/>
      <c r="AA83" s="38"/>
      <c r="AB83" s="38"/>
      <c r="AC83" s="38"/>
      <c r="AD83" s="38"/>
      <c r="AE83" s="38"/>
      <c r="AR83" s="193" t="s">
        <v>124</v>
      </c>
      <c r="AT83" s="193" t="s">
        <v>119</v>
      </c>
      <c r="AU83" s="193" t="s">
        <v>72</v>
      </c>
      <c r="AY83" s="17" t="s">
        <v>125</v>
      </c>
      <c r="BE83" s="194">
        <f>IF(N83="základní",J83,0)</f>
        <v>0</v>
      </c>
      <c r="BF83" s="194">
        <f>IF(N83="snížená",J83,0)</f>
        <v>0</v>
      </c>
      <c r="BG83" s="194">
        <f>IF(N83="zákl. přenesená",J83,0)</f>
        <v>0</v>
      </c>
      <c r="BH83" s="194">
        <f>IF(N83="sníž. přenesená",J83,0)</f>
        <v>0</v>
      </c>
      <c r="BI83" s="194">
        <f>IF(N83="nulová",J83,0)</f>
        <v>0</v>
      </c>
      <c r="BJ83" s="17" t="s">
        <v>80</v>
      </c>
      <c r="BK83" s="194">
        <f>ROUND(I83*H83,2)</f>
        <v>0</v>
      </c>
      <c r="BL83" s="17" t="s">
        <v>124</v>
      </c>
      <c r="BM83" s="193" t="s">
        <v>124</v>
      </c>
    </row>
    <row r="84" s="2" customFormat="1">
      <c r="A84" s="38"/>
      <c r="B84" s="39"/>
      <c r="C84" s="40"/>
      <c r="D84" s="195" t="s">
        <v>126</v>
      </c>
      <c r="E84" s="40"/>
      <c r="F84" s="196" t="s">
        <v>128</v>
      </c>
      <c r="G84" s="40"/>
      <c r="H84" s="40"/>
      <c r="I84" s="197"/>
      <c r="J84" s="40"/>
      <c r="K84" s="40"/>
      <c r="L84" s="44"/>
      <c r="M84" s="198"/>
      <c r="N84" s="199"/>
      <c r="O84" s="84"/>
      <c r="P84" s="84"/>
      <c r="Q84" s="84"/>
      <c r="R84" s="84"/>
      <c r="S84" s="84"/>
      <c r="T84" s="85"/>
      <c r="U84" s="38"/>
      <c r="V84" s="38"/>
      <c r="W84" s="38"/>
      <c r="X84" s="38"/>
      <c r="Y84" s="38"/>
      <c r="Z84" s="38"/>
      <c r="AA84" s="38"/>
      <c r="AB84" s="38"/>
      <c r="AC84" s="38"/>
      <c r="AD84" s="38"/>
      <c r="AE84" s="38"/>
      <c r="AT84" s="17" t="s">
        <v>126</v>
      </c>
      <c r="AU84" s="17" t="s">
        <v>72</v>
      </c>
    </row>
    <row r="85" s="2" customFormat="1" ht="24.15" customHeight="1">
      <c r="A85" s="38"/>
      <c r="B85" s="39"/>
      <c r="C85" s="182" t="s">
        <v>130</v>
      </c>
      <c r="D85" s="182" t="s">
        <v>119</v>
      </c>
      <c r="E85" s="183" t="s">
        <v>131</v>
      </c>
      <c r="F85" s="184" t="s">
        <v>132</v>
      </c>
      <c r="G85" s="185" t="s">
        <v>133</v>
      </c>
      <c r="H85" s="186">
        <v>10325.9</v>
      </c>
      <c r="I85" s="187"/>
      <c r="J85" s="188">
        <f>ROUND(I85*H85,2)</f>
        <v>0</v>
      </c>
      <c r="K85" s="184" t="s">
        <v>123</v>
      </c>
      <c r="L85" s="44"/>
      <c r="M85" s="189" t="s">
        <v>19</v>
      </c>
      <c r="N85" s="190" t="s">
        <v>43</v>
      </c>
      <c r="O85" s="84"/>
      <c r="P85" s="191">
        <f>O85*H85</f>
        <v>0</v>
      </c>
      <c r="Q85" s="191">
        <v>0</v>
      </c>
      <c r="R85" s="191">
        <f>Q85*H85</f>
        <v>0</v>
      </c>
      <c r="S85" s="191">
        <v>0</v>
      </c>
      <c r="T85" s="192">
        <f>S85*H85</f>
        <v>0</v>
      </c>
      <c r="U85" s="38"/>
      <c r="V85" s="38"/>
      <c r="W85" s="38"/>
      <c r="X85" s="38"/>
      <c r="Y85" s="38"/>
      <c r="Z85" s="38"/>
      <c r="AA85" s="38"/>
      <c r="AB85" s="38"/>
      <c r="AC85" s="38"/>
      <c r="AD85" s="38"/>
      <c r="AE85" s="38"/>
      <c r="AR85" s="193" t="s">
        <v>124</v>
      </c>
      <c r="AT85" s="193" t="s">
        <v>119</v>
      </c>
      <c r="AU85" s="193" t="s">
        <v>72</v>
      </c>
      <c r="AY85" s="17" t="s">
        <v>125</v>
      </c>
      <c r="BE85" s="194">
        <f>IF(N85="základní",J85,0)</f>
        <v>0</v>
      </c>
      <c r="BF85" s="194">
        <f>IF(N85="snížená",J85,0)</f>
        <v>0</v>
      </c>
      <c r="BG85" s="194">
        <f>IF(N85="zákl. přenesená",J85,0)</f>
        <v>0</v>
      </c>
      <c r="BH85" s="194">
        <f>IF(N85="sníž. přenesená",J85,0)</f>
        <v>0</v>
      </c>
      <c r="BI85" s="194">
        <f>IF(N85="nulová",J85,0)</f>
        <v>0</v>
      </c>
      <c r="BJ85" s="17" t="s">
        <v>80</v>
      </c>
      <c r="BK85" s="194">
        <f>ROUND(I85*H85,2)</f>
        <v>0</v>
      </c>
      <c r="BL85" s="17" t="s">
        <v>124</v>
      </c>
      <c r="BM85" s="193" t="s">
        <v>134</v>
      </c>
    </row>
    <row r="86" s="2" customFormat="1">
      <c r="A86" s="38"/>
      <c r="B86" s="39"/>
      <c r="C86" s="40"/>
      <c r="D86" s="195" t="s">
        <v>126</v>
      </c>
      <c r="E86" s="40"/>
      <c r="F86" s="196" t="s">
        <v>132</v>
      </c>
      <c r="G86" s="40"/>
      <c r="H86" s="40"/>
      <c r="I86" s="197"/>
      <c r="J86" s="40"/>
      <c r="K86" s="40"/>
      <c r="L86" s="44"/>
      <c r="M86" s="198"/>
      <c r="N86" s="199"/>
      <c r="O86" s="84"/>
      <c r="P86" s="84"/>
      <c r="Q86" s="84"/>
      <c r="R86" s="84"/>
      <c r="S86" s="84"/>
      <c r="T86" s="85"/>
      <c r="U86" s="38"/>
      <c r="V86" s="38"/>
      <c r="W86" s="38"/>
      <c r="X86" s="38"/>
      <c r="Y86" s="38"/>
      <c r="Z86" s="38"/>
      <c r="AA86" s="38"/>
      <c r="AB86" s="38"/>
      <c r="AC86" s="38"/>
      <c r="AD86" s="38"/>
      <c r="AE86" s="38"/>
      <c r="AT86" s="17" t="s">
        <v>126</v>
      </c>
      <c r="AU86" s="17" t="s">
        <v>72</v>
      </c>
    </row>
    <row r="87" s="11" customFormat="1">
      <c r="A87" s="11"/>
      <c r="B87" s="200"/>
      <c r="C87" s="201"/>
      <c r="D87" s="195" t="s">
        <v>135</v>
      </c>
      <c r="E87" s="202" t="s">
        <v>19</v>
      </c>
      <c r="F87" s="203" t="s">
        <v>136</v>
      </c>
      <c r="G87" s="201"/>
      <c r="H87" s="204">
        <v>10325.9</v>
      </c>
      <c r="I87" s="205"/>
      <c r="J87" s="201"/>
      <c r="K87" s="201"/>
      <c r="L87" s="206"/>
      <c r="M87" s="207"/>
      <c r="N87" s="208"/>
      <c r="O87" s="208"/>
      <c r="P87" s="208"/>
      <c r="Q87" s="208"/>
      <c r="R87" s="208"/>
      <c r="S87" s="208"/>
      <c r="T87" s="209"/>
      <c r="U87" s="11"/>
      <c r="V87" s="11"/>
      <c r="W87" s="11"/>
      <c r="X87" s="11"/>
      <c r="Y87" s="11"/>
      <c r="Z87" s="11"/>
      <c r="AA87" s="11"/>
      <c r="AB87" s="11"/>
      <c r="AC87" s="11"/>
      <c r="AD87" s="11"/>
      <c r="AE87" s="11"/>
      <c r="AT87" s="210" t="s">
        <v>135</v>
      </c>
      <c r="AU87" s="210" t="s">
        <v>72</v>
      </c>
      <c r="AV87" s="11" t="s">
        <v>82</v>
      </c>
      <c r="AW87" s="11" t="s">
        <v>33</v>
      </c>
      <c r="AX87" s="11" t="s">
        <v>72</v>
      </c>
      <c r="AY87" s="210" t="s">
        <v>125</v>
      </c>
    </row>
    <row r="88" s="12" customFormat="1">
      <c r="A88" s="12"/>
      <c r="B88" s="211"/>
      <c r="C88" s="212"/>
      <c r="D88" s="195" t="s">
        <v>135</v>
      </c>
      <c r="E88" s="213" t="s">
        <v>19</v>
      </c>
      <c r="F88" s="214" t="s">
        <v>137</v>
      </c>
      <c r="G88" s="212"/>
      <c r="H88" s="213" t="s">
        <v>19</v>
      </c>
      <c r="I88" s="215"/>
      <c r="J88" s="212"/>
      <c r="K88" s="212"/>
      <c r="L88" s="216"/>
      <c r="M88" s="217"/>
      <c r="N88" s="218"/>
      <c r="O88" s="218"/>
      <c r="P88" s="218"/>
      <c r="Q88" s="218"/>
      <c r="R88" s="218"/>
      <c r="S88" s="218"/>
      <c r="T88" s="219"/>
      <c r="U88" s="12"/>
      <c r="V88" s="12"/>
      <c r="W88" s="12"/>
      <c r="X88" s="12"/>
      <c r="Y88" s="12"/>
      <c r="Z88" s="12"/>
      <c r="AA88" s="12"/>
      <c r="AB88" s="12"/>
      <c r="AC88" s="12"/>
      <c r="AD88" s="12"/>
      <c r="AE88" s="12"/>
      <c r="AT88" s="220" t="s">
        <v>135</v>
      </c>
      <c r="AU88" s="220" t="s">
        <v>72</v>
      </c>
      <c r="AV88" s="12" t="s">
        <v>80</v>
      </c>
      <c r="AW88" s="12" t="s">
        <v>33</v>
      </c>
      <c r="AX88" s="12" t="s">
        <v>72</v>
      </c>
      <c r="AY88" s="220" t="s">
        <v>125</v>
      </c>
    </row>
    <row r="89" s="12" customFormat="1">
      <c r="A89" s="12"/>
      <c r="B89" s="211"/>
      <c r="C89" s="212"/>
      <c r="D89" s="195" t="s">
        <v>135</v>
      </c>
      <c r="E89" s="213" t="s">
        <v>19</v>
      </c>
      <c r="F89" s="214" t="s">
        <v>138</v>
      </c>
      <c r="G89" s="212"/>
      <c r="H89" s="213" t="s">
        <v>19</v>
      </c>
      <c r="I89" s="215"/>
      <c r="J89" s="212"/>
      <c r="K89" s="212"/>
      <c r="L89" s="216"/>
      <c r="M89" s="217"/>
      <c r="N89" s="218"/>
      <c r="O89" s="218"/>
      <c r="P89" s="218"/>
      <c r="Q89" s="218"/>
      <c r="R89" s="218"/>
      <c r="S89" s="218"/>
      <c r="T89" s="219"/>
      <c r="U89" s="12"/>
      <c r="V89" s="12"/>
      <c r="W89" s="12"/>
      <c r="X89" s="12"/>
      <c r="Y89" s="12"/>
      <c r="Z89" s="12"/>
      <c r="AA89" s="12"/>
      <c r="AB89" s="12"/>
      <c r="AC89" s="12"/>
      <c r="AD89" s="12"/>
      <c r="AE89" s="12"/>
      <c r="AT89" s="220" t="s">
        <v>135</v>
      </c>
      <c r="AU89" s="220" t="s">
        <v>72</v>
      </c>
      <c r="AV89" s="12" t="s">
        <v>80</v>
      </c>
      <c r="AW89" s="12" t="s">
        <v>33</v>
      </c>
      <c r="AX89" s="12" t="s">
        <v>72</v>
      </c>
      <c r="AY89" s="220" t="s">
        <v>125</v>
      </c>
    </row>
    <row r="90" s="12" customFormat="1">
      <c r="A90" s="12"/>
      <c r="B90" s="211"/>
      <c r="C90" s="212"/>
      <c r="D90" s="195" t="s">
        <v>135</v>
      </c>
      <c r="E90" s="213" t="s">
        <v>19</v>
      </c>
      <c r="F90" s="214" t="s">
        <v>139</v>
      </c>
      <c r="G90" s="212"/>
      <c r="H90" s="213" t="s">
        <v>19</v>
      </c>
      <c r="I90" s="215"/>
      <c r="J90" s="212"/>
      <c r="K90" s="212"/>
      <c r="L90" s="216"/>
      <c r="M90" s="217"/>
      <c r="N90" s="218"/>
      <c r="O90" s="218"/>
      <c r="P90" s="218"/>
      <c r="Q90" s="218"/>
      <c r="R90" s="218"/>
      <c r="S90" s="218"/>
      <c r="T90" s="219"/>
      <c r="U90" s="12"/>
      <c r="V90" s="12"/>
      <c r="W90" s="12"/>
      <c r="X90" s="12"/>
      <c r="Y90" s="12"/>
      <c r="Z90" s="12"/>
      <c r="AA90" s="12"/>
      <c r="AB90" s="12"/>
      <c r="AC90" s="12"/>
      <c r="AD90" s="12"/>
      <c r="AE90" s="12"/>
      <c r="AT90" s="220" t="s">
        <v>135</v>
      </c>
      <c r="AU90" s="220" t="s">
        <v>72</v>
      </c>
      <c r="AV90" s="12" t="s">
        <v>80</v>
      </c>
      <c r="AW90" s="12" t="s">
        <v>33</v>
      </c>
      <c r="AX90" s="12" t="s">
        <v>72</v>
      </c>
      <c r="AY90" s="220" t="s">
        <v>125</v>
      </c>
    </row>
    <row r="91" s="12" customFormat="1">
      <c r="A91" s="12"/>
      <c r="B91" s="211"/>
      <c r="C91" s="212"/>
      <c r="D91" s="195" t="s">
        <v>135</v>
      </c>
      <c r="E91" s="213" t="s">
        <v>19</v>
      </c>
      <c r="F91" s="214" t="s">
        <v>140</v>
      </c>
      <c r="G91" s="212"/>
      <c r="H91" s="213" t="s">
        <v>19</v>
      </c>
      <c r="I91" s="215"/>
      <c r="J91" s="212"/>
      <c r="K91" s="212"/>
      <c r="L91" s="216"/>
      <c r="M91" s="217"/>
      <c r="N91" s="218"/>
      <c r="O91" s="218"/>
      <c r="P91" s="218"/>
      <c r="Q91" s="218"/>
      <c r="R91" s="218"/>
      <c r="S91" s="218"/>
      <c r="T91" s="219"/>
      <c r="U91" s="12"/>
      <c r="V91" s="12"/>
      <c r="W91" s="12"/>
      <c r="X91" s="12"/>
      <c r="Y91" s="12"/>
      <c r="Z91" s="12"/>
      <c r="AA91" s="12"/>
      <c r="AB91" s="12"/>
      <c r="AC91" s="12"/>
      <c r="AD91" s="12"/>
      <c r="AE91" s="12"/>
      <c r="AT91" s="220" t="s">
        <v>135</v>
      </c>
      <c r="AU91" s="220" t="s">
        <v>72</v>
      </c>
      <c r="AV91" s="12" t="s">
        <v>80</v>
      </c>
      <c r="AW91" s="12" t="s">
        <v>33</v>
      </c>
      <c r="AX91" s="12" t="s">
        <v>72</v>
      </c>
      <c r="AY91" s="220" t="s">
        <v>125</v>
      </c>
    </row>
    <row r="92" s="13" customFormat="1">
      <c r="A92" s="13"/>
      <c r="B92" s="221"/>
      <c r="C92" s="222"/>
      <c r="D92" s="195" t="s">
        <v>135</v>
      </c>
      <c r="E92" s="223" t="s">
        <v>19</v>
      </c>
      <c r="F92" s="224" t="s">
        <v>141</v>
      </c>
      <c r="G92" s="222"/>
      <c r="H92" s="225">
        <v>10325.9</v>
      </c>
      <c r="I92" s="226"/>
      <c r="J92" s="222"/>
      <c r="K92" s="222"/>
      <c r="L92" s="227"/>
      <c r="M92" s="228"/>
      <c r="N92" s="229"/>
      <c r="O92" s="229"/>
      <c r="P92" s="229"/>
      <c r="Q92" s="229"/>
      <c r="R92" s="229"/>
      <c r="S92" s="229"/>
      <c r="T92" s="230"/>
      <c r="U92" s="13"/>
      <c r="V92" s="13"/>
      <c r="W92" s="13"/>
      <c r="X92" s="13"/>
      <c r="Y92" s="13"/>
      <c r="Z92" s="13"/>
      <c r="AA92" s="13"/>
      <c r="AB92" s="13"/>
      <c r="AC92" s="13"/>
      <c r="AD92" s="13"/>
      <c r="AE92" s="13"/>
      <c r="AT92" s="231" t="s">
        <v>135</v>
      </c>
      <c r="AU92" s="231" t="s">
        <v>72</v>
      </c>
      <c r="AV92" s="13" t="s">
        <v>124</v>
      </c>
      <c r="AW92" s="13" t="s">
        <v>33</v>
      </c>
      <c r="AX92" s="13" t="s">
        <v>80</v>
      </c>
      <c r="AY92" s="231" t="s">
        <v>125</v>
      </c>
    </row>
    <row r="93" s="2" customFormat="1" ht="55.5" customHeight="1">
      <c r="A93" s="38"/>
      <c r="B93" s="39"/>
      <c r="C93" s="182" t="s">
        <v>124</v>
      </c>
      <c r="D93" s="182" t="s">
        <v>119</v>
      </c>
      <c r="E93" s="183" t="s">
        <v>142</v>
      </c>
      <c r="F93" s="184" t="s">
        <v>143</v>
      </c>
      <c r="G93" s="185" t="s">
        <v>144</v>
      </c>
      <c r="H93" s="186">
        <v>2323.328</v>
      </c>
      <c r="I93" s="187"/>
      <c r="J93" s="188">
        <f>ROUND(I93*H93,2)</f>
        <v>0</v>
      </c>
      <c r="K93" s="184" t="s">
        <v>123</v>
      </c>
      <c r="L93" s="44"/>
      <c r="M93" s="189" t="s">
        <v>19</v>
      </c>
      <c r="N93" s="190" t="s">
        <v>43</v>
      </c>
      <c r="O93" s="84"/>
      <c r="P93" s="191">
        <f>O93*H93</f>
        <v>0</v>
      </c>
      <c r="Q93" s="191">
        <v>0</v>
      </c>
      <c r="R93" s="191">
        <f>Q93*H93</f>
        <v>0</v>
      </c>
      <c r="S93" s="191">
        <v>0</v>
      </c>
      <c r="T93" s="192">
        <f>S93*H93</f>
        <v>0</v>
      </c>
      <c r="U93" s="38"/>
      <c r="V93" s="38"/>
      <c r="W93" s="38"/>
      <c r="X93" s="38"/>
      <c r="Y93" s="38"/>
      <c r="Z93" s="38"/>
      <c r="AA93" s="38"/>
      <c r="AB93" s="38"/>
      <c r="AC93" s="38"/>
      <c r="AD93" s="38"/>
      <c r="AE93" s="38"/>
      <c r="AR93" s="193" t="s">
        <v>124</v>
      </c>
      <c r="AT93" s="193" t="s">
        <v>119</v>
      </c>
      <c r="AU93" s="193" t="s">
        <v>72</v>
      </c>
      <c r="AY93" s="17" t="s">
        <v>125</v>
      </c>
      <c r="BE93" s="194">
        <f>IF(N93="základní",J93,0)</f>
        <v>0</v>
      </c>
      <c r="BF93" s="194">
        <f>IF(N93="snížená",J93,0)</f>
        <v>0</v>
      </c>
      <c r="BG93" s="194">
        <f>IF(N93="zákl. přenesená",J93,0)</f>
        <v>0</v>
      </c>
      <c r="BH93" s="194">
        <f>IF(N93="sníž. přenesená",J93,0)</f>
        <v>0</v>
      </c>
      <c r="BI93" s="194">
        <f>IF(N93="nulová",J93,0)</f>
        <v>0</v>
      </c>
      <c r="BJ93" s="17" t="s">
        <v>80</v>
      </c>
      <c r="BK93" s="194">
        <f>ROUND(I93*H93,2)</f>
        <v>0</v>
      </c>
      <c r="BL93" s="17" t="s">
        <v>124</v>
      </c>
      <c r="BM93" s="193" t="s">
        <v>145</v>
      </c>
    </row>
    <row r="94" s="2" customFormat="1">
      <c r="A94" s="38"/>
      <c r="B94" s="39"/>
      <c r="C94" s="40"/>
      <c r="D94" s="195" t="s">
        <v>126</v>
      </c>
      <c r="E94" s="40"/>
      <c r="F94" s="196" t="s">
        <v>143</v>
      </c>
      <c r="G94" s="40"/>
      <c r="H94" s="40"/>
      <c r="I94" s="197"/>
      <c r="J94" s="40"/>
      <c r="K94" s="40"/>
      <c r="L94" s="44"/>
      <c r="M94" s="198"/>
      <c r="N94" s="199"/>
      <c r="O94" s="84"/>
      <c r="P94" s="84"/>
      <c r="Q94" s="84"/>
      <c r="R94" s="84"/>
      <c r="S94" s="84"/>
      <c r="T94" s="85"/>
      <c r="U94" s="38"/>
      <c r="V94" s="38"/>
      <c r="W94" s="38"/>
      <c r="X94" s="38"/>
      <c r="Y94" s="38"/>
      <c r="Z94" s="38"/>
      <c r="AA94" s="38"/>
      <c r="AB94" s="38"/>
      <c r="AC94" s="38"/>
      <c r="AD94" s="38"/>
      <c r="AE94" s="38"/>
      <c r="AT94" s="17" t="s">
        <v>126</v>
      </c>
      <c r="AU94" s="17" t="s">
        <v>72</v>
      </c>
    </row>
    <row r="95" s="12" customFormat="1">
      <c r="A95" s="12"/>
      <c r="B95" s="211"/>
      <c r="C95" s="212"/>
      <c r="D95" s="195" t="s">
        <v>135</v>
      </c>
      <c r="E95" s="213" t="s">
        <v>19</v>
      </c>
      <c r="F95" s="214" t="s">
        <v>146</v>
      </c>
      <c r="G95" s="212"/>
      <c r="H95" s="213" t="s">
        <v>19</v>
      </c>
      <c r="I95" s="215"/>
      <c r="J95" s="212"/>
      <c r="K95" s="212"/>
      <c r="L95" s="216"/>
      <c r="M95" s="217"/>
      <c r="N95" s="218"/>
      <c r="O95" s="218"/>
      <c r="P95" s="218"/>
      <c r="Q95" s="218"/>
      <c r="R95" s="218"/>
      <c r="S95" s="218"/>
      <c r="T95" s="219"/>
      <c r="U95" s="12"/>
      <c r="V95" s="12"/>
      <c r="W95" s="12"/>
      <c r="X95" s="12"/>
      <c r="Y95" s="12"/>
      <c r="Z95" s="12"/>
      <c r="AA95" s="12"/>
      <c r="AB95" s="12"/>
      <c r="AC95" s="12"/>
      <c r="AD95" s="12"/>
      <c r="AE95" s="12"/>
      <c r="AT95" s="220" t="s">
        <v>135</v>
      </c>
      <c r="AU95" s="220" t="s">
        <v>72</v>
      </c>
      <c r="AV95" s="12" t="s">
        <v>80</v>
      </c>
      <c r="AW95" s="12" t="s">
        <v>33</v>
      </c>
      <c r="AX95" s="12" t="s">
        <v>72</v>
      </c>
      <c r="AY95" s="220" t="s">
        <v>125</v>
      </c>
    </row>
    <row r="96" s="12" customFormat="1">
      <c r="A96" s="12"/>
      <c r="B96" s="211"/>
      <c r="C96" s="212"/>
      <c r="D96" s="195" t="s">
        <v>135</v>
      </c>
      <c r="E96" s="213" t="s">
        <v>19</v>
      </c>
      <c r="F96" s="214" t="s">
        <v>147</v>
      </c>
      <c r="G96" s="212"/>
      <c r="H96" s="213" t="s">
        <v>19</v>
      </c>
      <c r="I96" s="215"/>
      <c r="J96" s="212"/>
      <c r="K96" s="212"/>
      <c r="L96" s="216"/>
      <c r="M96" s="217"/>
      <c r="N96" s="218"/>
      <c r="O96" s="218"/>
      <c r="P96" s="218"/>
      <c r="Q96" s="218"/>
      <c r="R96" s="218"/>
      <c r="S96" s="218"/>
      <c r="T96" s="219"/>
      <c r="U96" s="12"/>
      <c r="V96" s="12"/>
      <c r="W96" s="12"/>
      <c r="X96" s="12"/>
      <c r="Y96" s="12"/>
      <c r="Z96" s="12"/>
      <c r="AA96" s="12"/>
      <c r="AB96" s="12"/>
      <c r="AC96" s="12"/>
      <c r="AD96" s="12"/>
      <c r="AE96" s="12"/>
      <c r="AT96" s="220" t="s">
        <v>135</v>
      </c>
      <c r="AU96" s="220" t="s">
        <v>72</v>
      </c>
      <c r="AV96" s="12" t="s">
        <v>80</v>
      </c>
      <c r="AW96" s="12" t="s">
        <v>33</v>
      </c>
      <c r="AX96" s="12" t="s">
        <v>72</v>
      </c>
      <c r="AY96" s="220" t="s">
        <v>125</v>
      </c>
    </row>
    <row r="97" s="11" customFormat="1">
      <c r="A97" s="11"/>
      <c r="B97" s="200"/>
      <c r="C97" s="201"/>
      <c r="D97" s="195" t="s">
        <v>135</v>
      </c>
      <c r="E97" s="202" t="s">
        <v>19</v>
      </c>
      <c r="F97" s="203" t="s">
        <v>148</v>
      </c>
      <c r="G97" s="201"/>
      <c r="H97" s="204">
        <v>2323.328</v>
      </c>
      <c r="I97" s="205"/>
      <c r="J97" s="201"/>
      <c r="K97" s="201"/>
      <c r="L97" s="206"/>
      <c r="M97" s="207"/>
      <c r="N97" s="208"/>
      <c r="O97" s="208"/>
      <c r="P97" s="208"/>
      <c r="Q97" s="208"/>
      <c r="R97" s="208"/>
      <c r="S97" s="208"/>
      <c r="T97" s="209"/>
      <c r="U97" s="11"/>
      <c r="V97" s="11"/>
      <c r="W97" s="11"/>
      <c r="X97" s="11"/>
      <c r="Y97" s="11"/>
      <c r="Z97" s="11"/>
      <c r="AA97" s="11"/>
      <c r="AB97" s="11"/>
      <c r="AC97" s="11"/>
      <c r="AD97" s="11"/>
      <c r="AE97" s="11"/>
      <c r="AT97" s="210" t="s">
        <v>135</v>
      </c>
      <c r="AU97" s="210" t="s">
        <v>72</v>
      </c>
      <c r="AV97" s="11" t="s">
        <v>82</v>
      </c>
      <c r="AW97" s="11" t="s">
        <v>33</v>
      </c>
      <c r="AX97" s="11" t="s">
        <v>72</v>
      </c>
      <c r="AY97" s="210" t="s">
        <v>125</v>
      </c>
    </row>
    <row r="98" s="13" customFormat="1">
      <c r="A98" s="13"/>
      <c r="B98" s="221"/>
      <c r="C98" s="222"/>
      <c r="D98" s="195" t="s">
        <v>135</v>
      </c>
      <c r="E98" s="223" t="s">
        <v>19</v>
      </c>
      <c r="F98" s="224" t="s">
        <v>141</v>
      </c>
      <c r="G98" s="222"/>
      <c r="H98" s="225">
        <v>2323.328</v>
      </c>
      <c r="I98" s="226"/>
      <c r="J98" s="222"/>
      <c r="K98" s="222"/>
      <c r="L98" s="227"/>
      <c r="M98" s="228"/>
      <c r="N98" s="229"/>
      <c r="O98" s="229"/>
      <c r="P98" s="229"/>
      <c r="Q98" s="229"/>
      <c r="R98" s="229"/>
      <c r="S98" s="229"/>
      <c r="T98" s="230"/>
      <c r="U98" s="13"/>
      <c r="V98" s="13"/>
      <c r="W98" s="13"/>
      <c r="X98" s="13"/>
      <c r="Y98" s="13"/>
      <c r="Z98" s="13"/>
      <c r="AA98" s="13"/>
      <c r="AB98" s="13"/>
      <c r="AC98" s="13"/>
      <c r="AD98" s="13"/>
      <c r="AE98" s="13"/>
      <c r="AT98" s="231" t="s">
        <v>135</v>
      </c>
      <c r="AU98" s="231" t="s">
        <v>72</v>
      </c>
      <c r="AV98" s="13" t="s">
        <v>124</v>
      </c>
      <c r="AW98" s="13" t="s">
        <v>33</v>
      </c>
      <c r="AX98" s="13" t="s">
        <v>80</v>
      </c>
      <c r="AY98" s="231" t="s">
        <v>125</v>
      </c>
    </row>
    <row r="99" s="2" customFormat="1" ht="21.75" customHeight="1">
      <c r="A99" s="38"/>
      <c r="B99" s="39"/>
      <c r="C99" s="182" t="s">
        <v>149</v>
      </c>
      <c r="D99" s="182" t="s">
        <v>119</v>
      </c>
      <c r="E99" s="183" t="s">
        <v>150</v>
      </c>
      <c r="F99" s="184" t="s">
        <v>151</v>
      </c>
      <c r="G99" s="185" t="s">
        <v>144</v>
      </c>
      <c r="H99" s="186">
        <v>2323.328</v>
      </c>
      <c r="I99" s="187"/>
      <c r="J99" s="188">
        <f>ROUND(I99*H99,2)</f>
        <v>0</v>
      </c>
      <c r="K99" s="184" t="s">
        <v>123</v>
      </c>
      <c r="L99" s="44"/>
      <c r="M99" s="189" t="s">
        <v>19</v>
      </c>
      <c r="N99" s="190" t="s">
        <v>43</v>
      </c>
      <c r="O99" s="84"/>
      <c r="P99" s="191">
        <f>O99*H99</f>
        <v>0</v>
      </c>
      <c r="Q99" s="191">
        <v>0</v>
      </c>
      <c r="R99" s="191">
        <f>Q99*H99</f>
        <v>0</v>
      </c>
      <c r="S99" s="191">
        <v>0</v>
      </c>
      <c r="T99" s="192">
        <f>S99*H99</f>
        <v>0</v>
      </c>
      <c r="U99" s="38"/>
      <c r="V99" s="38"/>
      <c r="W99" s="38"/>
      <c r="X99" s="38"/>
      <c r="Y99" s="38"/>
      <c r="Z99" s="38"/>
      <c r="AA99" s="38"/>
      <c r="AB99" s="38"/>
      <c r="AC99" s="38"/>
      <c r="AD99" s="38"/>
      <c r="AE99" s="38"/>
      <c r="AR99" s="193" t="s">
        <v>124</v>
      </c>
      <c r="AT99" s="193" t="s">
        <v>119</v>
      </c>
      <c r="AU99" s="193" t="s">
        <v>72</v>
      </c>
      <c r="AY99" s="17" t="s">
        <v>125</v>
      </c>
      <c r="BE99" s="194">
        <f>IF(N99="základní",J99,0)</f>
        <v>0</v>
      </c>
      <c r="BF99" s="194">
        <f>IF(N99="snížená",J99,0)</f>
        <v>0</v>
      </c>
      <c r="BG99" s="194">
        <f>IF(N99="zákl. přenesená",J99,0)</f>
        <v>0</v>
      </c>
      <c r="BH99" s="194">
        <f>IF(N99="sníž. přenesená",J99,0)</f>
        <v>0</v>
      </c>
      <c r="BI99" s="194">
        <f>IF(N99="nulová",J99,0)</f>
        <v>0</v>
      </c>
      <c r="BJ99" s="17" t="s">
        <v>80</v>
      </c>
      <c r="BK99" s="194">
        <f>ROUND(I99*H99,2)</f>
        <v>0</v>
      </c>
      <c r="BL99" s="17" t="s">
        <v>124</v>
      </c>
      <c r="BM99" s="193" t="s">
        <v>152</v>
      </c>
    </row>
    <row r="100" s="2" customFormat="1">
      <c r="A100" s="38"/>
      <c r="B100" s="39"/>
      <c r="C100" s="40"/>
      <c r="D100" s="195" t="s">
        <v>126</v>
      </c>
      <c r="E100" s="40"/>
      <c r="F100" s="196" t="s">
        <v>151</v>
      </c>
      <c r="G100" s="40"/>
      <c r="H100" s="40"/>
      <c r="I100" s="197"/>
      <c r="J100" s="40"/>
      <c r="K100" s="40"/>
      <c r="L100" s="44"/>
      <c r="M100" s="198"/>
      <c r="N100" s="199"/>
      <c r="O100" s="84"/>
      <c r="P100" s="84"/>
      <c r="Q100" s="84"/>
      <c r="R100" s="84"/>
      <c r="S100" s="84"/>
      <c r="T100" s="85"/>
      <c r="U100" s="38"/>
      <c r="V100" s="38"/>
      <c r="W100" s="38"/>
      <c r="X100" s="38"/>
      <c r="Y100" s="38"/>
      <c r="Z100" s="38"/>
      <c r="AA100" s="38"/>
      <c r="AB100" s="38"/>
      <c r="AC100" s="38"/>
      <c r="AD100" s="38"/>
      <c r="AE100" s="38"/>
      <c r="AT100" s="17" t="s">
        <v>126</v>
      </c>
      <c r="AU100" s="17" t="s">
        <v>72</v>
      </c>
    </row>
    <row r="101" s="12" customFormat="1">
      <c r="A101" s="12"/>
      <c r="B101" s="211"/>
      <c r="C101" s="212"/>
      <c r="D101" s="195" t="s">
        <v>135</v>
      </c>
      <c r="E101" s="213" t="s">
        <v>19</v>
      </c>
      <c r="F101" s="214" t="s">
        <v>153</v>
      </c>
      <c r="G101" s="212"/>
      <c r="H101" s="213" t="s">
        <v>19</v>
      </c>
      <c r="I101" s="215"/>
      <c r="J101" s="212"/>
      <c r="K101" s="212"/>
      <c r="L101" s="216"/>
      <c r="M101" s="217"/>
      <c r="N101" s="218"/>
      <c r="O101" s="218"/>
      <c r="P101" s="218"/>
      <c r="Q101" s="218"/>
      <c r="R101" s="218"/>
      <c r="S101" s="218"/>
      <c r="T101" s="219"/>
      <c r="U101" s="12"/>
      <c r="V101" s="12"/>
      <c r="W101" s="12"/>
      <c r="X101" s="12"/>
      <c r="Y101" s="12"/>
      <c r="Z101" s="12"/>
      <c r="AA101" s="12"/>
      <c r="AB101" s="12"/>
      <c r="AC101" s="12"/>
      <c r="AD101" s="12"/>
      <c r="AE101" s="12"/>
      <c r="AT101" s="220" t="s">
        <v>135</v>
      </c>
      <c r="AU101" s="220" t="s">
        <v>72</v>
      </c>
      <c r="AV101" s="12" t="s">
        <v>80</v>
      </c>
      <c r="AW101" s="12" t="s">
        <v>33</v>
      </c>
      <c r="AX101" s="12" t="s">
        <v>72</v>
      </c>
      <c r="AY101" s="220" t="s">
        <v>125</v>
      </c>
    </row>
    <row r="102" s="12" customFormat="1">
      <c r="A102" s="12"/>
      <c r="B102" s="211"/>
      <c r="C102" s="212"/>
      <c r="D102" s="195" t="s">
        <v>135</v>
      </c>
      <c r="E102" s="213" t="s">
        <v>19</v>
      </c>
      <c r="F102" s="214" t="s">
        <v>147</v>
      </c>
      <c r="G102" s="212"/>
      <c r="H102" s="213" t="s">
        <v>19</v>
      </c>
      <c r="I102" s="215"/>
      <c r="J102" s="212"/>
      <c r="K102" s="212"/>
      <c r="L102" s="216"/>
      <c r="M102" s="217"/>
      <c r="N102" s="218"/>
      <c r="O102" s="218"/>
      <c r="P102" s="218"/>
      <c r="Q102" s="218"/>
      <c r="R102" s="218"/>
      <c r="S102" s="218"/>
      <c r="T102" s="219"/>
      <c r="U102" s="12"/>
      <c r="V102" s="12"/>
      <c r="W102" s="12"/>
      <c r="X102" s="12"/>
      <c r="Y102" s="12"/>
      <c r="Z102" s="12"/>
      <c r="AA102" s="12"/>
      <c r="AB102" s="12"/>
      <c r="AC102" s="12"/>
      <c r="AD102" s="12"/>
      <c r="AE102" s="12"/>
      <c r="AT102" s="220" t="s">
        <v>135</v>
      </c>
      <c r="AU102" s="220" t="s">
        <v>72</v>
      </c>
      <c r="AV102" s="12" t="s">
        <v>80</v>
      </c>
      <c r="AW102" s="12" t="s">
        <v>33</v>
      </c>
      <c r="AX102" s="12" t="s">
        <v>72</v>
      </c>
      <c r="AY102" s="220" t="s">
        <v>125</v>
      </c>
    </row>
    <row r="103" s="11" customFormat="1">
      <c r="A103" s="11"/>
      <c r="B103" s="200"/>
      <c r="C103" s="201"/>
      <c r="D103" s="195" t="s">
        <v>135</v>
      </c>
      <c r="E103" s="202" t="s">
        <v>19</v>
      </c>
      <c r="F103" s="203" t="s">
        <v>148</v>
      </c>
      <c r="G103" s="201"/>
      <c r="H103" s="204">
        <v>2323.328</v>
      </c>
      <c r="I103" s="205"/>
      <c r="J103" s="201"/>
      <c r="K103" s="201"/>
      <c r="L103" s="206"/>
      <c r="M103" s="207"/>
      <c r="N103" s="208"/>
      <c r="O103" s="208"/>
      <c r="P103" s="208"/>
      <c r="Q103" s="208"/>
      <c r="R103" s="208"/>
      <c r="S103" s="208"/>
      <c r="T103" s="209"/>
      <c r="U103" s="11"/>
      <c r="V103" s="11"/>
      <c r="W103" s="11"/>
      <c r="X103" s="11"/>
      <c r="Y103" s="11"/>
      <c r="Z103" s="11"/>
      <c r="AA103" s="11"/>
      <c r="AB103" s="11"/>
      <c r="AC103" s="11"/>
      <c r="AD103" s="11"/>
      <c r="AE103" s="11"/>
      <c r="AT103" s="210" t="s">
        <v>135</v>
      </c>
      <c r="AU103" s="210" t="s">
        <v>72</v>
      </c>
      <c r="AV103" s="11" t="s">
        <v>82</v>
      </c>
      <c r="AW103" s="11" t="s">
        <v>33</v>
      </c>
      <c r="AX103" s="11" t="s">
        <v>72</v>
      </c>
      <c r="AY103" s="210" t="s">
        <v>125</v>
      </c>
    </row>
    <row r="104" s="13" customFormat="1">
      <c r="A104" s="13"/>
      <c r="B104" s="221"/>
      <c r="C104" s="222"/>
      <c r="D104" s="195" t="s">
        <v>135</v>
      </c>
      <c r="E104" s="223" t="s">
        <v>19</v>
      </c>
      <c r="F104" s="224" t="s">
        <v>141</v>
      </c>
      <c r="G104" s="222"/>
      <c r="H104" s="225">
        <v>2323.328</v>
      </c>
      <c r="I104" s="226"/>
      <c r="J104" s="222"/>
      <c r="K104" s="222"/>
      <c r="L104" s="227"/>
      <c r="M104" s="228"/>
      <c r="N104" s="229"/>
      <c r="O104" s="229"/>
      <c r="P104" s="229"/>
      <c r="Q104" s="229"/>
      <c r="R104" s="229"/>
      <c r="S104" s="229"/>
      <c r="T104" s="230"/>
      <c r="U104" s="13"/>
      <c r="V104" s="13"/>
      <c r="W104" s="13"/>
      <c r="X104" s="13"/>
      <c r="Y104" s="13"/>
      <c r="Z104" s="13"/>
      <c r="AA104" s="13"/>
      <c r="AB104" s="13"/>
      <c r="AC104" s="13"/>
      <c r="AD104" s="13"/>
      <c r="AE104" s="13"/>
      <c r="AT104" s="231" t="s">
        <v>135</v>
      </c>
      <c r="AU104" s="231" t="s">
        <v>72</v>
      </c>
      <c r="AV104" s="13" t="s">
        <v>124</v>
      </c>
      <c r="AW104" s="13" t="s">
        <v>33</v>
      </c>
      <c r="AX104" s="13" t="s">
        <v>80</v>
      </c>
      <c r="AY104" s="231" t="s">
        <v>125</v>
      </c>
    </row>
    <row r="105" s="2" customFormat="1" ht="55.5" customHeight="1">
      <c r="A105" s="38"/>
      <c r="B105" s="39"/>
      <c r="C105" s="182" t="s">
        <v>134</v>
      </c>
      <c r="D105" s="182" t="s">
        <v>119</v>
      </c>
      <c r="E105" s="183" t="s">
        <v>154</v>
      </c>
      <c r="F105" s="184" t="s">
        <v>155</v>
      </c>
      <c r="G105" s="185" t="s">
        <v>144</v>
      </c>
      <c r="H105" s="186">
        <v>2323.328</v>
      </c>
      <c r="I105" s="187"/>
      <c r="J105" s="188">
        <f>ROUND(I105*H105,2)</f>
        <v>0</v>
      </c>
      <c r="K105" s="184" t="s">
        <v>123</v>
      </c>
      <c r="L105" s="44"/>
      <c r="M105" s="189" t="s">
        <v>19</v>
      </c>
      <c r="N105" s="190" t="s">
        <v>43</v>
      </c>
      <c r="O105" s="84"/>
      <c r="P105" s="191">
        <f>O105*H105</f>
        <v>0</v>
      </c>
      <c r="Q105" s="191">
        <v>0</v>
      </c>
      <c r="R105" s="191">
        <f>Q105*H105</f>
        <v>0</v>
      </c>
      <c r="S105" s="191">
        <v>0</v>
      </c>
      <c r="T105" s="192">
        <f>S105*H105</f>
        <v>0</v>
      </c>
      <c r="U105" s="38"/>
      <c r="V105" s="38"/>
      <c r="W105" s="38"/>
      <c r="X105" s="38"/>
      <c r="Y105" s="38"/>
      <c r="Z105" s="38"/>
      <c r="AA105" s="38"/>
      <c r="AB105" s="38"/>
      <c r="AC105" s="38"/>
      <c r="AD105" s="38"/>
      <c r="AE105" s="38"/>
      <c r="AR105" s="193" t="s">
        <v>124</v>
      </c>
      <c r="AT105" s="193" t="s">
        <v>119</v>
      </c>
      <c r="AU105" s="193" t="s">
        <v>72</v>
      </c>
      <c r="AY105" s="17" t="s">
        <v>125</v>
      </c>
      <c r="BE105" s="194">
        <f>IF(N105="základní",J105,0)</f>
        <v>0</v>
      </c>
      <c r="BF105" s="194">
        <f>IF(N105="snížená",J105,0)</f>
        <v>0</v>
      </c>
      <c r="BG105" s="194">
        <f>IF(N105="zákl. přenesená",J105,0)</f>
        <v>0</v>
      </c>
      <c r="BH105" s="194">
        <f>IF(N105="sníž. přenesená",J105,0)</f>
        <v>0</v>
      </c>
      <c r="BI105" s="194">
        <f>IF(N105="nulová",J105,0)</f>
        <v>0</v>
      </c>
      <c r="BJ105" s="17" t="s">
        <v>80</v>
      </c>
      <c r="BK105" s="194">
        <f>ROUND(I105*H105,2)</f>
        <v>0</v>
      </c>
      <c r="BL105" s="17" t="s">
        <v>124</v>
      </c>
      <c r="BM105" s="193" t="s">
        <v>156</v>
      </c>
    </row>
    <row r="106" s="2" customFormat="1">
      <c r="A106" s="38"/>
      <c r="B106" s="39"/>
      <c r="C106" s="40"/>
      <c r="D106" s="195" t="s">
        <v>126</v>
      </c>
      <c r="E106" s="40"/>
      <c r="F106" s="196" t="s">
        <v>155</v>
      </c>
      <c r="G106" s="40"/>
      <c r="H106" s="40"/>
      <c r="I106" s="197"/>
      <c r="J106" s="40"/>
      <c r="K106" s="40"/>
      <c r="L106" s="44"/>
      <c r="M106" s="198"/>
      <c r="N106" s="199"/>
      <c r="O106" s="84"/>
      <c r="P106" s="84"/>
      <c r="Q106" s="84"/>
      <c r="R106" s="84"/>
      <c r="S106" s="84"/>
      <c r="T106" s="85"/>
      <c r="U106" s="38"/>
      <c r="V106" s="38"/>
      <c r="W106" s="38"/>
      <c r="X106" s="38"/>
      <c r="Y106" s="38"/>
      <c r="Z106" s="38"/>
      <c r="AA106" s="38"/>
      <c r="AB106" s="38"/>
      <c r="AC106" s="38"/>
      <c r="AD106" s="38"/>
      <c r="AE106" s="38"/>
      <c r="AT106" s="17" t="s">
        <v>126</v>
      </c>
      <c r="AU106" s="17" t="s">
        <v>72</v>
      </c>
    </row>
    <row r="107" s="11" customFormat="1">
      <c r="A107" s="11"/>
      <c r="B107" s="200"/>
      <c r="C107" s="201"/>
      <c r="D107" s="195" t="s">
        <v>135</v>
      </c>
      <c r="E107" s="202" t="s">
        <v>19</v>
      </c>
      <c r="F107" s="203" t="s">
        <v>148</v>
      </c>
      <c r="G107" s="201"/>
      <c r="H107" s="204">
        <v>2323.328</v>
      </c>
      <c r="I107" s="205"/>
      <c r="J107" s="201"/>
      <c r="K107" s="201"/>
      <c r="L107" s="206"/>
      <c r="M107" s="207"/>
      <c r="N107" s="208"/>
      <c r="O107" s="208"/>
      <c r="P107" s="208"/>
      <c r="Q107" s="208"/>
      <c r="R107" s="208"/>
      <c r="S107" s="208"/>
      <c r="T107" s="209"/>
      <c r="U107" s="11"/>
      <c r="V107" s="11"/>
      <c r="W107" s="11"/>
      <c r="X107" s="11"/>
      <c r="Y107" s="11"/>
      <c r="Z107" s="11"/>
      <c r="AA107" s="11"/>
      <c r="AB107" s="11"/>
      <c r="AC107" s="11"/>
      <c r="AD107" s="11"/>
      <c r="AE107" s="11"/>
      <c r="AT107" s="210" t="s">
        <v>135</v>
      </c>
      <c r="AU107" s="210" t="s">
        <v>72</v>
      </c>
      <c r="AV107" s="11" t="s">
        <v>82</v>
      </c>
      <c r="AW107" s="11" t="s">
        <v>33</v>
      </c>
      <c r="AX107" s="11" t="s">
        <v>72</v>
      </c>
      <c r="AY107" s="210" t="s">
        <v>125</v>
      </c>
    </row>
    <row r="108" s="2" customFormat="1" ht="21.75" customHeight="1">
      <c r="A108" s="38"/>
      <c r="B108" s="39"/>
      <c r="C108" s="182" t="s">
        <v>157</v>
      </c>
      <c r="D108" s="182" t="s">
        <v>119</v>
      </c>
      <c r="E108" s="183" t="s">
        <v>158</v>
      </c>
      <c r="F108" s="184" t="s">
        <v>159</v>
      </c>
      <c r="G108" s="185" t="s">
        <v>144</v>
      </c>
      <c r="H108" s="186">
        <v>2323.328</v>
      </c>
      <c r="I108" s="187"/>
      <c r="J108" s="188">
        <f>ROUND(I108*H108,2)</f>
        <v>0</v>
      </c>
      <c r="K108" s="184" t="s">
        <v>123</v>
      </c>
      <c r="L108" s="44"/>
      <c r="M108" s="189" t="s">
        <v>19</v>
      </c>
      <c r="N108" s="190" t="s">
        <v>43</v>
      </c>
      <c r="O108" s="84"/>
      <c r="P108" s="191">
        <f>O108*H108</f>
        <v>0</v>
      </c>
      <c r="Q108" s="191">
        <v>0</v>
      </c>
      <c r="R108" s="191">
        <f>Q108*H108</f>
        <v>0</v>
      </c>
      <c r="S108" s="191">
        <v>0</v>
      </c>
      <c r="T108" s="192">
        <f>S108*H108</f>
        <v>0</v>
      </c>
      <c r="U108" s="38"/>
      <c r="V108" s="38"/>
      <c r="W108" s="38"/>
      <c r="X108" s="38"/>
      <c r="Y108" s="38"/>
      <c r="Z108" s="38"/>
      <c r="AA108" s="38"/>
      <c r="AB108" s="38"/>
      <c r="AC108" s="38"/>
      <c r="AD108" s="38"/>
      <c r="AE108" s="38"/>
      <c r="AR108" s="193" t="s">
        <v>124</v>
      </c>
      <c r="AT108" s="193" t="s">
        <v>119</v>
      </c>
      <c r="AU108" s="193" t="s">
        <v>72</v>
      </c>
      <c r="AY108" s="17" t="s">
        <v>125</v>
      </c>
      <c r="BE108" s="194">
        <f>IF(N108="základní",J108,0)</f>
        <v>0</v>
      </c>
      <c r="BF108" s="194">
        <f>IF(N108="snížená",J108,0)</f>
        <v>0</v>
      </c>
      <c r="BG108" s="194">
        <f>IF(N108="zákl. přenesená",J108,0)</f>
        <v>0</v>
      </c>
      <c r="BH108" s="194">
        <f>IF(N108="sníž. přenesená",J108,0)</f>
        <v>0</v>
      </c>
      <c r="BI108" s="194">
        <f>IF(N108="nulová",J108,0)</f>
        <v>0</v>
      </c>
      <c r="BJ108" s="17" t="s">
        <v>80</v>
      </c>
      <c r="BK108" s="194">
        <f>ROUND(I108*H108,2)</f>
        <v>0</v>
      </c>
      <c r="BL108" s="17" t="s">
        <v>124</v>
      </c>
      <c r="BM108" s="193" t="s">
        <v>160</v>
      </c>
    </row>
    <row r="109" s="2" customFormat="1">
      <c r="A109" s="38"/>
      <c r="B109" s="39"/>
      <c r="C109" s="40"/>
      <c r="D109" s="195" t="s">
        <v>126</v>
      </c>
      <c r="E109" s="40"/>
      <c r="F109" s="196" t="s">
        <v>159</v>
      </c>
      <c r="G109" s="40"/>
      <c r="H109" s="40"/>
      <c r="I109" s="197"/>
      <c r="J109" s="40"/>
      <c r="K109" s="40"/>
      <c r="L109" s="44"/>
      <c r="M109" s="198"/>
      <c r="N109" s="199"/>
      <c r="O109" s="84"/>
      <c r="P109" s="84"/>
      <c r="Q109" s="84"/>
      <c r="R109" s="84"/>
      <c r="S109" s="84"/>
      <c r="T109" s="85"/>
      <c r="U109" s="38"/>
      <c r="V109" s="38"/>
      <c r="W109" s="38"/>
      <c r="X109" s="38"/>
      <c r="Y109" s="38"/>
      <c r="Z109" s="38"/>
      <c r="AA109" s="38"/>
      <c r="AB109" s="38"/>
      <c r="AC109" s="38"/>
      <c r="AD109" s="38"/>
      <c r="AE109" s="38"/>
      <c r="AT109" s="17" t="s">
        <v>126</v>
      </c>
      <c r="AU109" s="17" t="s">
        <v>72</v>
      </c>
    </row>
    <row r="110" s="12" customFormat="1">
      <c r="A110" s="12"/>
      <c r="B110" s="211"/>
      <c r="C110" s="212"/>
      <c r="D110" s="195" t="s">
        <v>135</v>
      </c>
      <c r="E110" s="213" t="s">
        <v>19</v>
      </c>
      <c r="F110" s="214" t="s">
        <v>161</v>
      </c>
      <c r="G110" s="212"/>
      <c r="H110" s="213" t="s">
        <v>19</v>
      </c>
      <c r="I110" s="215"/>
      <c r="J110" s="212"/>
      <c r="K110" s="212"/>
      <c r="L110" s="216"/>
      <c r="M110" s="217"/>
      <c r="N110" s="218"/>
      <c r="O110" s="218"/>
      <c r="P110" s="218"/>
      <c r="Q110" s="218"/>
      <c r="R110" s="218"/>
      <c r="S110" s="218"/>
      <c r="T110" s="219"/>
      <c r="U110" s="12"/>
      <c r="V110" s="12"/>
      <c r="W110" s="12"/>
      <c r="X110" s="12"/>
      <c r="Y110" s="12"/>
      <c r="Z110" s="12"/>
      <c r="AA110" s="12"/>
      <c r="AB110" s="12"/>
      <c r="AC110" s="12"/>
      <c r="AD110" s="12"/>
      <c r="AE110" s="12"/>
      <c r="AT110" s="220" t="s">
        <v>135</v>
      </c>
      <c r="AU110" s="220" t="s">
        <v>72</v>
      </c>
      <c r="AV110" s="12" t="s">
        <v>80</v>
      </c>
      <c r="AW110" s="12" t="s">
        <v>33</v>
      </c>
      <c r="AX110" s="12" t="s">
        <v>72</v>
      </c>
      <c r="AY110" s="220" t="s">
        <v>125</v>
      </c>
    </row>
    <row r="111" s="11" customFormat="1">
      <c r="A111" s="11"/>
      <c r="B111" s="200"/>
      <c r="C111" s="201"/>
      <c r="D111" s="195" t="s">
        <v>135</v>
      </c>
      <c r="E111" s="202" t="s">
        <v>19</v>
      </c>
      <c r="F111" s="203" t="s">
        <v>148</v>
      </c>
      <c r="G111" s="201"/>
      <c r="H111" s="204">
        <v>2323.328</v>
      </c>
      <c r="I111" s="205"/>
      <c r="J111" s="201"/>
      <c r="K111" s="201"/>
      <c r="L111" s="206"/>
      <c r="M111" s="207"/>
      <c r="N111" s="208"/>
      <c r="O111" s="208"/>
      <c r="P111" s="208"/>
      <c r="Q111" s="208"/>
      <c r="R111" s="208"/>
      <c r="S111" s="208"/>
      <c r="T111" s="209"/>
      <c r="U111" s="11"/>
      <c r="V111" s="11"/>
      <c r="W111" s="11"/>
      <c r="X111" s="11"/>
      <c r="Y111" s="11"/>
      <c r="Z111" s="11"/>
      <c r="AA111" s="11"/>
      <c r="AB111" s="11"/>
      <c r="AC111" s="11"/>
      <c r="AD111" s="11"/>
      <c r="AE111" s="11"/>
      <c r="AT111" s="210" t="s">
        <v>135</v>
      </c>
      <c r="AU111" s="210" t="s">
        <v>72</v>
      </c>
      <c r="AV111" s="11" t="s">
        <v>82</v>
      </c>
      <c r="AW111" s="11" t="s">
        <v>33</v>
      </c>
      <c r="AX111" s="11" t="s">
        <v>72</v>
      </c>
      <c r="AY111" s="210" t="s">
        <v>125</v>
      </c>
    </row>
    <row r="112" s="13" customFormat="1">
      <c r="A112" s="13"/>
      <c r="B112" s="221"/>
      <c r="C112" s="222"/>
      <c r="D112" s="195" t="s">
        <v>135</v>
      </c>
      <c r="E112" s="223" t="s">
        <v>19</v>
      </c>
      <c r="F112" s="224" t="s">
        <v>141</v>
      </c>
      <c r="G112" s="222"/>
      <c r="H112" s="225">
        <v>2323.328</v>
      </c>
      <c r="I112" s="226"/>
      <c r="J112" s="222"/>
      <c r="K112" s="222"/>
      <c r="L112" s="227"/>
      <c r="M112" s="228"/>
      <c r="N112" s="229"/>
      <c r="O112" s="229"/>
      <c r="P112" s="229"/>
      <c r="Q112" s="229"/>
      <c r="R112" s="229"/>
      <c r="S112" s="229"/>
      <c r="T112" s="230"/>
      <c r="U112" s="13"/>
      <c r="V112" s="13"/>
      <c r="W112" s="13"/>
      <c r="X112" s="13"/>
      <c r="Y112" s="13"/>
      <c r="Z112" s="13"/>
      <c r="AA112" s="13"/>
      <c r="AB112" s="13"/>
      <c r="AC112" s="13"/>
      <c r="AD112" s="13"/>
      <c r="AE112" s="13"/>
      <c r="AT112" s="231" t="s">
        <v>135</v>
      </c>
      <c r="AU112" s="231" t="s">
        <v>72</v>
      </c>
      <c r="AV112" s="13" t="s">
        <v>124</v>
      </c>
      <c r="AW112" s="13" t="s">
        <v>33</v>
      </c>
      <c r="AX112" s="13" t="s">
        <v>80</v>
      </c>
      <c r="AY112" s="231" t="s">
        <v>125</v>
      </c>
    </row>
    <row r="113" s="2" customFormat="1" ht="24.15" customHeight="1">
      <c r="A113" s="38"/>
      <c r="B113" s="39"/>
      <c r="C113" s="182" t="s">
        <v>145</v>
      </c>
      <c r="D113" s="182" t="s">
        <v>119</v>
      </c>
      <c r="E113" s="183" t="s">
        <v>162</v>
      </c>
      <c r="F113" s="184" t="s">
        <v>163</v>
      </c>
      <c r="G113" s="185" t="s">
        <v>164</v>
      </c>
      <c r="H113" s="186">
        <v>26000</v>
      </c>
      <c r="I113" s="187"/>
      <c r="J113" s="188">
        <f>ROUND(I113*H113,2)</f>
        <v>0</v>
      </c>
      <c r="K113" s="184" t="s">
        <v>123</v>
      </c>
      <c r="L113" s="44"/>
      <c r="M113" s="189" t="s">
        <v>19</v>
      </c>
      <c r="N113" s="190" t="s">
        <v>43</v>
      </c>
      <c r="O113" s="84"/>
      <c r="P113" s="191">
        <f>O113*H113</f>
        <v>0</v>
      </c>
      <c r="Q113" s="191">
        <v>0</v>
      </c>
      <c r="R113" s="191">
        <f>Q113*H113</f>
        <v>0</v>
      </c>
      <c r="S113" s="191">
        <v>0</v>
      </c>
      <c r="T113" s="192">
        <f>S113*H113</f>
        <v>0</v>
      </c>
      <c r="U113" s="38"/>
      <c r="V113" s="38"/>
      <c r="W113" s="38"/>
      <c r="X113" s="38"/>
      <c r="Y113" s="38"/>
      <c r="Z113" s="38"/>
      <c r="AA113" s="38"/>
      <c r="AB113" s="38"/>
      <c r="AC113" s="38"/>
      <c r="AD113" s="38"/>
      <c r="AE113" s="38"/>
      <c r="AR113" s="193" t="s">
        <v>124</v>
      </c>
      <c r="AT113" s="193" t="s">
        <v>119</v>
      </c>
      <c r="AU113" s="193" t="s">
        <v>72</v>
      </c>
      <c r="AY113" s="17" t="s">
        <v>125</v>
      </c>
      <c r="BE113" s="194">
        <f>IF(N113="základní",J113,0)</f>
        <v>0</v>
      </c>
      <c r="BF113" s="194">
        <f>IF(N113="snížená",J113,0)</f>
        <v>0</v>
      </c>
      <c r="BG113" s="194">
        <f>IF(N113="zákl. přenesená",J113,0)</f>
        <v>0</v>
      </c>
      <c r="BH113" s="194">
        <f>IF(N113="sníž. přenesená",J113,0)</f>
        <v>0</v>
      </c>
      <c r="BI113" s="194">
        <f>IF(N113="nulová",J113,0)</f>
        <v>0</v>
      </c>
      <c r="BJ113" s="17" t="s">
        <v>80</v>
      </c>
      <c r="BK113" s="194">
        <f>ROUND(I113*H113,2)</f>
        <v>0</v>
      </c>
      <c r="BL113" s="17" t="s">
        <v>124</v>
      </c>
      <c r="BM113" s="193" t="s">
        <v>165</v>
      </c>
    </row>
    <row r="114" s="2" customFormat="1">
      <c r="A114" s="38"/>
      <c r="B114" s="39"/>
      <c r="C114" s="40"/>
      <c r="D114" s="195" t="s">
        <v>126</v>
      </c>
      <c r="E114" s="40"/>
      <c r="F114" s="196" t="s">
        <v>163</v>
      </c>
      <c r="G114" s="40"/>
      <c r="H114" s="40"/>
      <c r="I114" s="197"/>
      <c r="J114" s="40"/>
      <c r="K114" s="40"/>
      <c r="L114" s="44"/>
      <c r="M114" s="198"/>
      <c r="N114" s="199"/>
      <c r="O114" s="84"/>
      <c r="P114" s="84"/>
      <c r="Q114" s="84"/>
      <c r="R114" s="84"/>
      <c r="S114" s="84"/>
      <c r="T114" s="85"/>
      <c r="U114" s="38"/>
      <c r="V114" s="38"/>
      <c r="W114" s="38"/>
      <c r="X114" s="38"/>
      <c r="Y114" s="38"/>
      <c r="Z114" s="38"/>
      <c r="AA114" s="38"/>
      <c r="AB114" s="38"/>
      <c r="AC114" s="38"/>
      <c r="AD114" s="38"/>
      <c r="AE114" s="38"/>
      <c r="AT114" s="17" t="s">
        <v>126</v>
      </c>
      <c r="AU114" s="17" t="s">
        <v>72</v>
      </c>
    </row>
    <row r="115" s="11" customFormat="1">
      <c r="A115" s="11"/>
      <c r="B115" s="200"/>
      <c r="C115" s="201"/>
      <c r="D115" s="195" t="s">
        <v>135</v>
      </c>
      <c r="E115" s="202" t="s">
        <v>19</v>
      </c>
      <c r="F115" s="203" t="s">
        <v>166</v>
      </c>
      <c r="G115" s="201"/>
      <c r="H115" s="204">
        <v>26000</v>
      </c>
      <c r="I115" s="205"/>
      <c r="J115" s="201"/>
      <c r="K115" s="201"/>
      <c r="L115" s="206"/>
      <c r="M115" s="207"/>
      <c r="N115" s="208"/>
      <c r="O115" s="208"/>
      <c r="P115" s="208"/>
      <c r="Q115" s="208"/>
      <c r="R115" s="208"/>
      <c r="S115" s="208"/>
      <c r="T115" s="209"/>
      <c r="U115" s="11"/>
      <c r="V115" s="11"/>
      <c r="W115" s="11"/>
      <c r="X115" s="11"/>
      <c r="Y115" s="11"/>
      <c r="Z115" s="11"/>
      <c r="AA115" s="11"/>
      <c r="AB115" s="11"/>
      <c r="AC115" s="11"/>
      <c r="AD115" s="11"/>
      <c r="AE115" s="11"/>
      <c r="AT115" s="210" t="s">
        <v>135</v>
      </c>
      <c r="AU115" s="210" t="s">
        <v>72</v>
      </c>
      <c r="AV115" s="11" t="s">
        <v>82</v>
      </c>
      <c r="AW115" s="11" t="s">
        <v>33</v>
      </c>
      <c r="AX115" s="11" t="s">
        <v>72</v>
      </c>
      <c r="AY115" s="210" t="s">
        <v>125</v>
      </c>
    </row>
    <row r="116" s="13" customFormat="1">
      <c r="A116" s="13"/>
      <c r="B116" s="221"/>
      <c r="C116" s="222"/>
      <c r="D116" s="195" t="s">
        <v>135</v>
      </c>
      <c r="E116" s="223" t="s">
        <v>19</v>
      </c>
      <c r="F116" s="224" t="s">
        <v>141</v>
      </c>
      <c r="G116" s="222"/>
      <c r="H116" s="225">
        <v>26000</v>
      </c>
      <c r="I116" s="226"/>
      <c r="J116" s="222"/>
      <c r="K116" s="222"/>
      <c r="L116" s="227"/>
      <c r="M116" s="228"/>
      <c r="N116" s="229"/>
      <c r="O116" s="229"/>
      <c r="P116" s="229"/>
      <c r="Q116" s="229"/>
      <c r="R116" s="229"/>
      <c r="S116" s="229"/>
      <c r="T116" s="230"/>
      <c r="U116" s="13"/>
      <c r="V116" s="13"/>
      <c r="W116" s="13"/>
      <c r="X116" s="13"/>
      <c r="Y116" s="13"/>
      <c r="Z116" s="13"/>
      <c r="AA116" s="13"/>
      <c r="AB116" s="13"/>
      <c r="AC116" s="13"/>
      <c r="AD116" s="13"/>
      <c r="AE116" s="13"/>
      <c r="AT116" s="231" t="s">
        <v>135</v>
      </c>
      <c r="AU116" s="231" t="s">
        <v>72</v>
      </c>
      <c r="AV116" s="13" t="s">
        <v>124</v>
      </c>
      <c r="AW116" s="13" t="s">
        <v>33</v>
      </c>
      <c r="AX116" s="13" t="s">
        <v>80</v>
      </c>
      <c r="AY116" s="231" t="s">
        <v>125</v>
      </c>
    </row>
    <row r="117" s="2" customFormat="1" ht="16.5" customHeight="1">
      <c r="A117" s="38"/>
      <c r="B117" s="39"/>
      <c r="C117" s="182" t="s">
        <v>167</v>
      </c>
      <c r="D117" s="182" t="s">
        <v>119</v>
      </c>
      <c r="E117" s="183" t="s">
        <v>168</v>
      </c>
      <c r="F117" s="184" t="s">
        <v>169</v>
      </c>
      <c r="G117" s="185" t="s">
        <v>170</v>
      </c>
      <c r="H117" s="186">
        <v>7582</v>
      </c>
      <c r="I117" s="187"/>
      <c r="J117" s="188">
        <f>ROUND(I117*H117,2)</f>
        <v>0</v>
      </c>
      <c r="K117" s="184" t="s">
        <v>123</v>
      </c>
      <c r="L117" s="44"/>
      <c r="M117" s="189" t="s">
        <v>19</v>
      </c>
      <c r="N117" s="190" t="s">
        <v>43</v>
      </c>
      <c r="O117" s="84"/>
      <c r="P117" s="191">
        <f>O117*H117</f>
        <v>0</v>
      </c>
      <c r="Q117" s="191">
        <v>0</v>
      </c>
      <c r="R117" s="191">
        <f>Q117*H117</f>
        <v>0</v>
      </c>
      <c r="S117" s="191">
        <v>0</v>
      </c>
      <c r="T117" s="192">
        <f>S117*H117</f>
        <v>0</v>
      </c>
      <c r="U117" s="38"/>
      <c r="V117" s="38"/>
      <c r="W117" s="38"/>
      <c r="X117" s="38"/>
      <c r="Y117" s="38"/>
      <c r="Z117" s="38"/>
      <c r="AA117" s="38"/>
      <c r="AB117" s="38"/>
      <c r="AC117" s="38"/>
      <c r="AD117" s="38"/>
      <c r="AE117" s="38"/>
      <c r="AR117" s="193" t="s">
        <v>124</v>
      </c>
      <c r="AT117" s="193" t="s">
        <v>119</v>
      </c>
      <c r="AU117" s="193" t="s">
        <v>72</v>
      </c>
      <c r="AY117" s="17" t="s">
        <v>125</v>
      </c>
      <c r="BE117" s="194">
        <f>IF(N117="základní",J117,0)</f>
        <v>0</v>
      </c>
      <c r="BF117" s="194">
        <f>IF(N117="snížená",J117,0)</f>
        <v>0</v>
      </c>
      <c r="BG117" s="194">
        <f>IF(N117="zákl. přenesená",J117,0)</f>
        <v>0</v>
      </c>
      <c r="BH117" s="194">
        <f>IF(N117="sníž. přenesená",J117,0)</f>
        <v>0</v>
      </c>
      <c r="BI117" s="194">
        <f>IF(N117="nulová",J117,0)</f>
        <v>0</v>
      </c>
      <c r="BJ117" s="17" t="s">
        <v>80</v>
      </c>
      <c r="BK117" s="194">
        <f>ROUND(I117*H117,2)</f>
        <v>0</v>
      </c>
      <c r="BL117" s="17" t="s">
        <v>124</v>
      </c>
      <c r="BM117" s="193" t="s">
        <v>171</v>
      </c>
    </row>
    <row r="118" s="2" customFormat="1">
      <c r="A118" s="38"/>
      <c r="B118" s="39"/>
      <c r="C118" s="40"/>
      <c r="D118" s="195" t="s">
        <v>126</v>
      </c>
      <c r="E118" s="40"/>
      <c r="F118" s="196" t="s">
        <v>172</v>
      </c>
      <c r="G118" s="40"/>
      <c r="H118" s="40"/>
      <c r="I118" s="197"/>
      <c r="J118" s="40"/>
      <c r="K118" s="40"/>
      <c r="L118" s="44"/>
      <c r="M118" s="198"/>
      <c r="N118" s="199"/>
      <c r="O118" s="84"/>
      <c r="P118" s="84"/>
      <c r="Q118" s="84"/>
      <c r="R118" s="84"/>
      <c r="S118" s="84"/>
      <c r="T118" s="85"/>
      <c r="U118" s="38"/>
      <c r="V118" s="38"/>
      <c r="W118" s="38"/>
      <c r="X118" s="38"/>
      <c r="Y118" s="38"/>
      <c r="Z118" s="38"/>
      <c r="AA118" s="38"/>
      <c r="AB118" s="38"/>
      <c r="AC118" s="38"/>
      <c r="AD118" s="38"/>
      <c r="AE118" s="38"/>
      <c r="AT118" s="17" t="s">
        <v>126</v>
      </c>
      <c r="AU118" s="17" t="s">
        <v>72</v>
      </c>
    </row>
    <row r="119" s="11" customFormat="1">
      <c r="A119" s="11"/>
      <c r="B119" s="200"/>
      <c r="C119" s="201"/>
      <c r="D119" s="195" t="s">
        <v>135</v>
      </c>
      <c r="E119" s="202" t="s">
        <v>19</v>
      </c>
      <c r="F119" s="203" t="s">
        <v>173</v>
      </c>
      <c r="G119" s="201"/>
      <c r="H119" s="204">
        <v>7582</v>
      </c>
      <c r="I119" s="205"/>
      <c r="J119" s="201"/>
      <c r="K119" s="201"/>
      <c r="L119" s="206"/>
      <c r="M119" s="207"/>
      <c r="N119" s="208"/>
      <c r="O119" s="208"/>
      <c r="P119" s="208"/>
      <c r="Q119" s="208"/>
      <c r="R119" s="208"/>
      <c r="S119" s="208"/>
      <c r="T119" s="209"/>
      <c r="U119" s="11"/>
      <c r="V119" s="11"/>
      <c r="W119" s="11"/>
      <c r="X119" s="11"/>
      <c r="Y119" s="11"/>
      <c r="Z119" s="11"/>
      <c r="AA119" s="11"/>
      <c r="AB119" s="11"/>
      <c r="AC119" s="11"/>
      <c r="AD119" s="11"/>
      <c r="AE119" s="11"/>
      <c r="AT119" s="210" t="s">
        <v>135</v>
      </c>
      <c r="AU119" s="210" t="s">
        <v>72</v>
      </c>
      <c r="AV119" s="11" t="s">
        <v>82</v>
      </c>
      <c r="AW119" s="11" t="s">
        <v>33</v>
      </c>
      <c r="AX119" s="11" t="s">
        <v>72</v>
      </c>
      <c r="AY119" s="210" t="s">
        <v>125</v>
      </c>
    </row>
    <row r="120" s="2" customFormat="1" ht="33" customHeight="1">
      <c r="A120" s="38"/>
      <c r="B120" s="39"/>
      <c r="C120" s="182" t="s">
        <v>152</v>
      </c>
      <c r="D120" s="182" t="s">
        <v>119</v>
      </c>
      <c r="E120" s="183" t="s">
        <v>174</v>
      </c>
      <c r="F120" s="184" t="s">
        <v>175</v>
      </c>
      <c r="G120" s="185" t="s">
        <v>170</v>
      </c>
      <c r="H120" s="186">
        <v>8432</v>
      </c>
      <c r="I120" s="187"/>
      <c r="J120" s="188">
        <f>ROUND(I120*H120,2)</f>
        <v>0</v>
      </c>
      <c r="K120" s="184" t="s">
        <v>123</v>
      </c>
      <c r="L120" s="44"/>
      <c r="M120" s="189" t="s">
        <v>19</v>
      </c>
      <c r="N120" s="190" t="s">
        <v>43</v>
      </c>
      <c r="O120" s="84"/>
      <c r="P120" s="191">
        <f>O120*H120</f>
        <v>0</v>
      </c>
      <c r="Q120" s="191">
        <v>0</v>
      </c>
      <c r="R120" s="191">
        <f>Q120*H120</f>
        <v>0</v>
      </c>
      <c r="S120" s="191">
        <v>0</v>
      </c>
      <c r="T120" s="192">
        <f>S120*H120</f>
        <v>0</v>
      </c>
      <c r="U120" s="38"/>
      <c r="V120" s="38"/>
      <c r="W120" s="38"/>
      <c r="X120" s="38"/>
      <c r="Y120" s="38"/>
      <c r="Z120" s="38"/>
      <c r="AA120" s="38"/>
      <c r="AB120" s="38"/>
      <c r="AC120" s="38"/>
      <c r="AD120" s="38"/>
      <c r="AE120" s="38"/>
      <c r="AR120" s="193" t="s">
        <v>124</v>
      </c>
      <c r="AT120" s="193" t="s">
        <v>119</v>
      </c>
      <c r="AU120" s="193" t="s">
        <v>72</v>
      </c>
      <c r="AY120" s="17" t="s">
        <v>125</v>
      </c>
      <c r="BE120" s="194">
        <f>IF(N120="základní",J120,0)</f>
        <v>0</v>
      </c>
      <c r="BF120" s="194">
        <f>IF(N120="snížená",J120,0)</f>
        <v>0</v>
      </c>
      <c r="BG120" s="194">
        <f>IF(N120="zákl. přenesená",J120,0)</f>
        <v>0</v>
      </c>
      <c r="BH120" s="194">
        <f>IF(N120="sníž. přenesená",J120,0)</f>
        <v>0</v>
      </c>
      <c r="BI120" s="194">
        <f>IF(N120="nulová",J120,0)</f>
        <v>0</v>
      </c>
      <c r="BJ120" s="17" t="s">
        <v>80</v>
      </c>
      <c r="BK120" s="194">
        <f>ROUND(I120*H120,2)</f>
        <v>0</v>
      </c>
      <c r="BL120" s="17" t="s">
        <v>124</v>
      </c>
      <c r="BM120" s="193" t="s">
        <v>176</v>
      </c>
    </row>
    <row r="121" s="2" customFormat="1">
      <c r="A121" s="38"/>
      <c r="B121" s="39"/>
      <c r="C121" s="40"/>
      <c r="D121" s="195" t="s">
        <v>126</v>
      </c>
      <c r="E121" s="40"/>
      <c r="F121" s="196" t="s">
        <v>175</v>
      </c>
      <c r="G121" s="40"/>
      <c r="H121" s="40"/>
      <c r="I121" s="197"/>
      <c r="J121" s="40"/>
      <c r="K121" s="40"/>
      <c r="L121" s="44"/>
      <c r="M121" s="198"/>
      <c r="N121" s="199"/>
      <c r="O121" s="84"/>
      <c r="P121" s="84"/>
      <c r="Q121" s="84"/>
      <c r="R121" s="84"/>
      <c r="S121" s="84"/>
      <c r="T121" s="85"/>
      <c r="U121" s="38"/>
      <c r="V121" s="38"/>
      <c r="W121" s="38"/>
      <c r="X121" s="38"/>
      <c r="Y121" s="38"/>
      <c r="Z121" s="38"/>
      <c r="AA121" s="38"/>
      <c r="AB121" s="38"/>
      <c r="AC121" s="38"/>
      <c r="AD121" s="38"/>
      <c r="AE121" s="38"/>
      <c r="AT121" s="17" t="s">
        <v>126</v>
      </c>
      <c r="AU121" s="17" t="s">
        <v>72</v>
      </c>
    </row>
    <row r="122" s="11" customFormat="1">
      <c r="A122" s="11"/>
      <c r="B122" s="200"/>
      <c r="C122" s="201"/>
      <c r="D122" s="195" t="s">
        <v>135</v>
      </c>
      <c r="E122" s="202" t="s">
        <v>19</v>
      </c>
      <c r="F122" s="203" t="s">
        <v>177</v>
      </c>
      <c r="G122" s="201"/>
      <c r="H122" s="204">
        <v>128</v>
      </c>
      <c r="I122" s="205"/>
      <c r="J122" s="201"/>
      <c r="K122" s="201"/>
      <c r="L122" s="206"/>
      <c r="M122" s="207"/>
      <c r="N122" s="208"/>
      <c r="O122" s="208"/>
      <c r="P122" s="208"/>
      <c r="Q122" s="208"/>
      <c r="R122" s="208"/>
      <c r="S122" s="208"/>
      <c r="T122" s="209"/>
      <c r="U122" s="11"/>
      <c r="V122" s="11"/>
      <c r="W122" s="11"/>
      <c r="X122" s="11"/>
      <c r="Y122" s="11"/>
      <c r="Z122" s="11"/>
      <c r="AA122" s="11"/>
      <c r="AB122" s="11"/>
      <c r="AC122" s="11"/>
      <c r="AD122" s="11"/>
      <c r="AE122" s="11"/>
      <c r="AT122" s="210" t="s">
        <v>135</v>
      </c>
      <c r="AU122" s="210" t="s">
        <v>72</v>
      </c>
      <c r="AV122" s="11" t="s">
        <v>82</v>
      </c>
      <c r="AW122" s="11" t="s">
        <v>33</v>
      </c>
      <c r="AX122" s="11" t="s">
        <v>72</v>
      </c>
      <c r="AY122" s="210" t="s">
        <v>125</v>
      </c>
    </row>
    <row r="123" s="12" customFormat="1">
      <c r="A123" s="12"/>
      <c r="B123" s="211"/>
      <c r="C123" s="212"/>
      <c r="D123" s="195" t="s">
        <v>135</v>
      </c>
      <c r="E123" s="213" t="s">
        <v>19</v>
      </c>
      <c r="F123" s="214" t="s">
        <v>138</v>
      </c>
      <c r="G123" s="212"/>
      <c r="H123" s="213" t="s">
        <v>19</v>
      </c>
      <c r="I123" s="215"/>
      <c r="J123" s="212"/>
      <c r="K123" s="212"/>
      <c r="L123" s="216"/>
      <c r="M123" s="217"/>
      <c r="N123" s="218"/>
      <c r="O123" s="218"/>
      <c r="P123" s="218"/>
      <c r="Q123" s="218"/>
      <c r="R123" s="218"/>
      <c r="S123" s="218"/>
      <c r="T123" s="219"/>
      <c r="U123" s="12"/>
      <c r="V123" s="12"/>
      <c r="W123" s="12"/>
      <c r="X123" s="12"/>
      <c r="Y123" s="12"/>
      <c r="Z123" s="12"/>
      <c r="AA123" s="12"/>
      <c r="AB123" s="12"/>
      <c r="AC123" s="12"/>
      <c r="AD123" s="12"/>
      <c r="AE123" s="12"/>
      <c r="AT123" s="220" t="s">
        <v>135</v>
      </c>
      <c r="AU123" s="220" t="s">
        <v>72</v>
      </c>
      <c r="AV123" s="12" t="s">
        <v>80</v>
      </c>
      <c r="AW123" s="12" t="s">
        <v>33</v>
      </c>
      <c r="AX123" s="12" t="s">
        <v>72</v>
      </c>
      <c r="AY123" s="220" t="s">
        <v>125</v>
      </c>
    </row>
    <row r="124" s="12" customFormat="1">
      <c r="A124" s="12"/>
      <c r="B124" s="211"/>
      <c r="C124" s="212"/>
      <c r="D124" s="195" t="s">
        <v>135</v>
      </c>
      <c r="E124" s="213" t="s">
        <v>19</v>
      </c>
      <c r="F124" s="214" t="s">
        <v>139</v>
      </c>
      <c r="G124" s="212"/>
      <c r="H124" s="213" t="s">
        <v>19</v>
      </c>
      <c r="I124" s="215"/>
      <c r="J124" s="212"/>
      <c r="K124" s="212"/>
      <c r="L124" s="216"/>
      <c r="M124" s="217"/>
      <c r="N124" s="218"/>
      <c r="O124" s="218"/>
      <c r="P124" s="218"/>
      <c r="Q124" s="218"/>
      <c r="R124" s="218"/>
      <c r="S124" s="218"/>
      <c r="T124" s="219"/>
      <c r="U124" s="12"/>
      <c r="V124" s="12"/>
      <c r="W124" s="12"/>
      <c r="X124" s="12"/>
      <c r="Y124" s="12"/>
      <c r="Z124" s="12"/>
      <c r="AA124" s="12"/>
      <c r="AB124" s="12"/>
      <c r="AC124" s="12"/>
      <c r="AD124" s="12"/>
      <c r="AE124" s="12"/>
      <c r="AT124" s="220" t="s">
        <v>135</v>
      </c>
      <c r="AU124" s="220" t="s">
        <v>72</v>
      </c>
      <c r="AV124" s="12" t="s">
        <v>80</v>
      </c>
      <c r="AW124" s="12" t="s">
        <v>33</v>
      </c>
      <c r="AX124" s="12" t="s">
        <v>72</v>
      </c>
      <c r="AY124" s="220" t="s">
        <v>125</v>
      </c>
    </row>
    <row r="125" s="12" customFormat="1">
      <c r="A125" s="12"/>
      <c r="B125" s="211"/>
      <c r="C125" s="212"/>
      <c r="D125" s="195" t="s">
        <v>135</v>
      </c>
      <c r="E125" s="213" t="s">
        <v>19</v>
      </c>
      <c r="F125" s="214" t="s">
        <v>178</v>
      </c>
      <c r="G125" s="212"/>
      <c r="H125" s="213" t="s">
        <v>19</v>
      </c>
      <c r="I125" s="215"/>
      <c r="J125" s="212"/>
      <c r="K125" s="212"/>
      <c r="L125" s="216"/>
      <c r="M125" s="217"/>
      <c r="N125" s="218"/>
      <c r="O125" s="218"/>
      <c r="P125" s="218"/>
      <c r="Q125" s="218"/>
      <c r="R125" s="218"/>
      <c r="S125" s="218"/>
      <c r="T125" s="219"/>
      <c r="U125" s="12"/>
      <c r="V125" s="12"/>
      <c r="W125" s="12"/>
      <c r="X125" s="12"/>
      <c r="Y125" s="12"/>
      <c r="Z125" s="12"/>
      <c r="AA125" s="12"/>
      <c r="AB125" s="12"/>
      <c r="AC125" s="12"/>
      <c r="AD125" s="12"/>
      <c r="AE125" s="12"/>
      <c r="AT125" s="220" t="s">
        <v>135</v>
      </c>
      <c r="AU125" s="220" t="s">
        <v>72</v>
      </c>
      <c r="AV125" s="12" t="s">
        <v>80</v>
      </c>
      <c r="AW125" s="12" t="s">
        <v>33</v>
      </c>
      <c r="AX125" s="12" t="s">
        <v>72</v>
      </c>
      <c r="AY125" s="220" t="s">
        <v>125</v>
      </c>
    </row>
    <row r="126" s="11" customFormat="1">
      <c r="A126" s="11"/>
      <c r="B126" s="200"/>
      <c r="C126" s="201"/>
      <c r="D126" s="195" t="s">
        <v>135</v>
      </c>
      <c r="E126" s="202" t="s">
        <v>19</v>
      </c>
      <c r="F126" s="203" t="s">
        <v>179</v>
      </c>
      <c r="G126" s="201"/>
      <c r="H126" s="204">
        <v>8304</v>
      </c>
      <c r="I126" s="205"/>
      <c r="J126" s="201"/>
      <c r="K126" s="201"/>
      <c r="L126" s="206"/>
      <c r="M126" s="207"/>
      <c r="N126" s="208"/>
      <c r="O126" s="208"/>
      <c r="P126" s="208"/>
      <c r="Q126" s="208"/>
      <c r="R126" s="208"/>
      <c r="S126" s="208"/>
      <c r="T126" s="209"/>
      <c r="U126" s="11"/>
      <c r="V126" s="11"/>
      <c r="W126" s="11"/>
      <c r="X126" s="11"/>
      <c r="Y126" s="11"/>
      <c r="Z126" s="11"/>
      <c r="AA126" s="11"/>
      <c r="AB126" s="11"/>
      <c r="AC126" s="11"/>
      <c r="AD126" s="11"/>
      <c r="AE126" s="11"/>
      <c r="AT126" s="210" t="s">
        <v>135</v>
      </c>
      <c r="AU126" s="210" t="s">
        <v>72</v>
      </c>
      <c r="AV126" s="11" t="s">
        <v>82</v>
      </c>
      <c r="AW126" s="11" t="s">
        <v>33</v>
      </c>
      <c r="AX126" s="11" t="s">
        <v>72</v>
      </c>
      <c r="AY126" s="210" t="s">
        <v>125</v>
      </c>
    </row>
    <row r="127" s="13" customFormat="1">
      <c r="A127" s="13"/>
      <c r="B127" s="221"/>
      <c r="C127" s="222"/>
      <c r="D127" s="195" t="s">
        <v>135</v>
      </c>
      <c r="E127" s="223" t="s">
        <v>19</v>
      </c>
      <c r="F127" s="224" t="s">
        <v>141</v>
      </c>
      <c r="G127" s="222"/>
      <c r="H127" s="225">
        <v>8432</v>
      </c>
      <c r="I127" s="226"/>
      <c r="J127" s="222"/>
      <c r="K127" s="222"/>
      <c r="L127" s="227"/>
      <c r="M127" s="228"/>
      <c r="N127" s="229"/>
      <c r="O127" s="229"/>
      <c r="P127" s="229"/>
      <c r="Q127" s="229"/>
      <c r="R127" s="229"/>
      <c r="S127" s="229"/>
      <c r="T127" s="230"/>
      <c r="U127" s="13"/>
      <c r="V127" s="13"/>
      <c r="W127" s="13"/>
      <c r="X127" s="13"/>
      <c r="Y127" s="13"/>
      <c r="Z127" s="13"/>
      <c r="AA127" s="13"/>
      <c r="AB127" s="13"/>
      <c r="AC127" s="13"/>
      <c r="AD127" s="13"/>
      <c r="AE127" s="13"/>
      <c r="AT127" s="231" t="s">
        <v>135</v>
      </c>
      <c r="AU127" s="231" t="s">
        <v>72</v>
      </c>
      <c r="AV127" s="13" t="s">
        <v>124</v>
      </c>
      <c r="AW127" s="13" t="s">
        <v>33</v>
      </c>
      <c r="AX127" s="13" t="s">
        <v>80</v>
      </c>
      <c r="AY127" s="231" t="s">
        <v>125</v>
      </c>
    </row>
    <row r="128" s="2" customFormat="1" ht="24.15" customHeight="1">
      <c r="A128" s="38"/>
      <c r="B128" s="39"/>
      <c r="C128" s="182" t="s">
        <v>180</v>
      </c>
      <c r="D128" s="182" t="s">
        <v>119</v>
      </c>
      <c r="E128" s="183" t="s">
        <v>181</v>
      </c>
      <c r="F128" s="184" t="s">
        <v>182</v>
      </c>
      <c r="G128" s="185" t="s">
        <v>122</v>
      </c>
      <c r="H128" s="186">
        <v>13000</v>
      </c>
      <c r="I128" s="187"/>
      <c r="J128" s="188">
        <f>ROUND(I128*H128,2)</f>
        <v>0</v>
      </c>
      <c r="K128" s="184" t="s">
        <v>123</v>
      </c>
      <c r="L128" s="44"/>
      <c r="M128" s="189" t="s">
        <v>19</v>
      </c>
      <c r="N128" s="190" t="s">
        <v>43</v>
      </c>
      <c r="O128" s="84"/>
      <c r="P128" s="191">
        <f>O128*H128</f>
        <v>0</v>
      </c>
      <c r="Q128" s="191">
        <v>0</v>
      </c>
      <c r="R128" s="191">
        <f>Q128*H128</f>
        <v>0</v>
      </c>
      <c r="S128" s="191">
        <v>0</v>
      </c>
      <c r="T128" s="192">
        <f>S128*H128</f>
        <v>0</v>
      </c>
      <c r="U128" s="38"/>
      <c r="V128" s="38"/>
      <c r="W128" s="38"/>
      <c r="X128" s="38"/>
      <c r="Y128" s="38"/>
      <c r="Z128" s="38"/>
      <c r="AA128" s="38"/>
      <c r="AB128" s="38"/>
      <c r="AC128" s="38"/>
      <c r="AD128" s="38"/>
      <c r="AE128" s="38"/>
      <c r="AR128" s="193" t="s">
        <v>124</v>
      </c>
      <c r="AT128" s="193" t="s">
        <v>119</v>
      </c>
      <c r="AU128" s="193" t="s">
        <v>72</v>
      </c>
      <c r="AY128" s="17" t="s">
        <v>125</v>
      </c>
      <c r="BE128" s="194">
        <f>IF(N128="základní",J128,0)</f>
        <v>0</v>
      </c>
      <c r="BF128" s="194">
        <f>IF(N128="snížená",J128,0)</f>
        <v>0</v>
      </c>
      <c r="BG128" s="194">
        <f>IF(N128="zákl. přenesená",J128,0)</f>
        <v>0</v>
      </c>
      <c r="BH128" s="194">
        <f>IF(N128="sníž. přenesená",J128,0)</f>
        <v>0</v>
      </c>
      <c r="BI128" s="194">
        <f>IF(N128="nulová",J128,0)</f>
        <v>0</v>
      </c>
      <c r="BJ128" s="17" t="s">
        <v>80</v>
      </c>
      <c r="BK128" s="194">
        <f>ROUND(I128*H128,2)</f>
        <v>0</v>
      </c>
      <c r="BL128" s="17" t="s">
        <v>124</v>
      </c>
      <c r="BM128" s="193" t="s">
        <v>183</v>
      </c>
    </row>
    <row r="129" s="2" customFormat="1">
      <c r="A129" s="38"/>
      <c r="B129" s="39"/>
      <c r="C129" s="40"/>
      <c r="D129" s="195" t="s">
        <v>126</v>
      </c>
      <c r="E129" s="40"/>
      <c r="F129" s="196" t="s">
        <v>182</v>
      </c>
      <c r="G129" s="40"/>
      <c r="H129" s="40"/>
      <c r="I129" s="197"/>
      <c r="J129" s="40"/>
      <c r="K129" s="40"/>
      <c r="L129" s="44"/>
      <c r="M129" s="198"/>
      <c r="N129" s="199"/>
      <c r="O129" s="84"/>
      <c r="P129" s="84"/>
      <c r="Q129" s="84"/>
      <c r="R129" s="84"/>
      <c r="S129" s="84"/>
      <c r="T129" s="85"/>
      <c r="U129" s="38"/>
      <c r="V129" s="38"/>
      <c r="W129" s="38"/>
      <c r="X129" s="38"/>
      <c r="Y129" s="38"/>
      <c r="Z129" s="38"/>
      <c r="AA129" s="38"/>
      <c r="AB129" s="38"/>
      <c r="AC129" s="38"/>
      <c r="AD129" s="38"/>
      <c r="AE129" s="38"/>
      <c r="AT129" s="17" t="s">
        <v>126</v>
      </c>
      <c r="AU129" s="17" t="s">
        <v>72</v>
      </c>
    </row>
    <row r="130" s="12" customFormat="1">
      <c r="A130" s="12"/>
      <c r="B130" s="211"/>
      <c r="C130" s="212"/>
      <c r="D130" s="195" t="s">
        <v>135</v>
      </c>
      <c r="E130" s="213" t="s">
        <v>19</v>
      </c>
      <c r="F130" s="214" t="s">
        <v>184</v>
      </c>
      <c r="G130" s="212"/>
      <c r="H130" s="213" t="s">
        <v>19</v>
      </c>
      <c r="I130" s="215"/>
      <c r="J130" s="212"/>
      <c r="K130" s="212"/>
      <c r="L130" s="216"/>
      <c r="M130" s="217"/>
      <c r="N130" s="218"/>
      <c r="O130" s="218"/>
      <c r="P130" s="218"/>
      <c r="Q130" s="218"/>
      <c r="R130" s="218"/>
      <c r="S130" s="218"/>
      <c r="T130" s="219"/>
      <c r="U130" s="12"/>
      <c r="V130" s="12"/>
      <c r="W130" s="12"/>
      <c r="X130" s="12"/>
      <c r="Y130" s="12"/>
      <c r="Z130" s="12"/>
      <c r="AA130" s="12"/>
      <c r="AB130" s="12"/>
      <c r="AC130" s="12"/>
      <c r="AD130" s="12"/>
      <c r="AE130" s="12"/>
      <c r="AT130" s="220" t="s">
        <v>135</v>
      </c>
      <c r="AU130" s="220" t="s">
        <v>72</v>
      </c>
      <c r="AV130" s="12" t="s">
        <v>80</v>
      </c>
      <c r="AW130" s="12" t="s">
        <v>33</v>
      </c>
      <c r="AX130" s="12" t="s">
        <v>72</v>
      </c>
      <c r="AY130" s="220" t="s">
        <v>125</v>
      </c>
    </row>
    <row r="131" s="12" customFormat="1">
      <c r="A131" s="12"/>
      <c r="B131" s="211"/>
      <c r="C131" s="212"/>
      <c r="D131" s="195" t="s">
        <v>135</v>
      </c>
      <c r="E131" s="213" t="s">
        <v>19</v>
      </c>
      <c r="F131" s="214" t="s">
        <v>185</v>
      </c>
      <c r="G131" s="212"/>
      <c r="H131" s="213" t="s">
        <v>19</v>
      </c>
      <c r="I131" s="215"/>
      <c r="J131" s="212"/>
      <c r="K131" s="212"/>
      <c r="L131" s="216"/>
      <c r="M131" s="217"/>
      <c r="N131" s="218"/>
      <c r="O131" s="218"/>
      <c r="P131" s="218"/>
      <c r="Q131" s="218"/>
      <c r="R131" s="218"/>
      <c r="S131" s="218"/>
      <c r="T131" s="219"/>
      <c r="U131" s="12"/>
      <c r="V131" s="12"/>
      <c r="W131" s="12"/>
      <c r="X131" s="12"/>
      <c r="Y131" s="12"/>
      <c r="Z131" s="12"/>
      <c r="AA131" s="12"/>
      <c r="AB131" s="12"/>
      <c r="AC131" s="12"/>
      <c r="AD131" s="12"/>
      <c r="AE131" s="12"/>
      <c r="AT131" s="220" t="s">
        <v>135</v>
      </c>
      <c r="AU131" s="220" t="s">
        <v>72</v>
      </c>
      <c r="AV131" s="12" t="s">
        <v>80</v>
      </c>
      <c r="AW131" s="12" t="s">
        <v>33</v>
      </c>
      <c r="AX131" s="12" t="s">
        <v>72</v>
      </c>
      <c r="AY131" s="220" t="s">
        <v>125</v>
      </c>
    </row>
    <row r="132" s="12" customFormat="1">
      <c r="A132" s="12"/>
      <c r="B132" s="211"/>
      <c r="C132" s="212"/>
      <c r="D132" s="195" t="s">
        <v>135</v>
      </c>
      <c r="E132" s="213" t="s">
        <v>19</v>
      </c>
      <c r="F132" s="214" t="s">
        <v>186</v>
      </c>
      <c r="G132" s="212"/>
      <c r="H132" s="213" t="s">
        <v>19</v>
      </c>
      <c r="I132" s="215"/>
      <c r="J132" s="212"/>
      <c r="K132" s="212"/>
      <c r="L132" s="216"/>
      <c r="M132" s="217"/>
      <c r="N132" s="218"/>
      <c r="O132" s="218"/>
      <c r="P132" s="218"/>
      <c r="Q132" s="218"/>
      <c r="R132" s="218"/>
      <c r="S132" s="218"/>
      <c r="T132" s="219"/>
      <c r="U132" s="12"/>
      <c r="V132" s="12"/>
      <c r="W132" s="12"/>
      <c r="X132" s="12"/>
      <c r="Y132" s="12"/>
      <c r="Z132" s="12"/>
      <c r="AA132" s="12"/>
      <c r="AB132" s="12"/>
      <c r="AC132" s="12"/>
      <c r="AD132" s="12"/>
      <c r="AE132" s="12"/>
      <c r="AT132" s="220" t="s">
        <v>135</v>
      </c>
      <c r="AU132" s="220" t="s">
        <v>72</v>
      </c>
      <c r="AV132" s="12" t="s">
        <v>80</v>
      </c>
      <c r="AW132" s="12" t="s">
        <v>33</v>
      </c>
      <c r="AX132" s="12" t="s">
        <v>72</v>
      </c>
      <c r="AY132" s="220" t="s">
        <v>125</v>
      </c>
    </row>
    <row r="133" s="12" customFormat="1">
      <c r="A133" s="12"/>
      <c r="B133" s="211"/>
      <c r="C133" s="212"/>
      <c r="D133" s="195" t="s">
        <v>135</v>
      </c>
      <c r="E133" s="213" t="s">
        <v>19</v>
      </c>
      <c r="F133" s="214" t="s">
        <v>187</v>
      </c>
      <c r="G133" s="212"/>
      <c r="H133" s="213" t="s">
        <v>19</v>
      </c>
      <c r="I133" s="215"/>
      <c r="J133" s="212"/>
      <c r="K133" s="212"/>
      <c r="L133" s="216"/>
      <c r="M133" s="217"/>
      <c r="N133" s="218"/>
      <c r="O133" s="218"/>
      <c r="P133" s="218"/>
      <c r="Q133" s="218"/>
      <c r="R133" s="218"/>
      <c r="S133" s="218"/>
      <c r="T133" s="219"/>
      <c r="U133" s="12"/>
      <c r="V133" s="12"/>
      <c r="W133" s="12"/>
      <c r="X133" s="12"/>
      <c r="Y133" s="12"/>
      <c r="Z133" s="12"/>
      <c r="AA133" s="12"/>
      <c r="AB133" s="12"/>
      <c r="AC133" s="12"/>
      <c r="AD133" s="12"/>
      <c r="AE133" s="12"/>
      <c r="AT133" s="220" t="s">
        <v>135</v>
      </c>
      <c r="AU133" s="220" t="s">
        <v>72</v>
      </c>
      <c r="AV133" s="12" t="s">
        <v>80</v>
      </c>
      <c r="AW133" s="12" t="s">
        <v>33</v>
      </c>
      <c r="AX133" s="12" t="s">
        <v>72</v>
      </c>
      <c r="AY133" s="220" t="s">
        <v>125</v>
      </c>
    </row>
    <row r="134" s="11" customFormat="1">
      <c r="A134" s="11"/>
      <c r="B134" s="200"/>
      <c r="C134" s="201"/>
      <c r="D134" s="195" t="s">
        <v>135</v>
      </c>
      <c r="E134" s="202" t="s">
        <v>19</v>
      </c>
      <c r="F134" s="203" t="s">
        <v>188</v>
      </c>
      <c r="G134" s="201"/>
      <c r="H134" s="204">
        <v>13000</v>
      </c>
      <c r="I134" s="205"/>
      <c r="J134" s="201"/>
      <c r="K134" s="201"/>
      <c r="L134" s="206"/>
      <c r="M134" s="207"/>
      <c r="N134" s="208"/>
      <c r="O134" s="208"/>
      <c r="P134" s="208"/>
      <c r="Q134" s="208"/>
      <c r="R134" s="208"/>
      <c r="S134" s="208"/>
      <c r="T134" s="209"/>
      <c r="U134" s="11"/>
      <c r="V134" s="11"/>
      <c r="W134" s="11"/>
      <c r="X134" s="11"/>
      <c r="Y134" s="11"/>
      <c r="Z134" s="11"/>
      <c r="AA134" s="11"/>
      <c r="AB134" s="11"/>
      <c r="AC134" s="11"/>
      <c r="AD134" s="11"/>
      <c r="AE134" s="11"/>
      <c r="AT134" s="210" t="s">
        <v>135</v>
      </c>
      <c r="AU134" s="210" t="s">
        <v>72</v>
      </c>
      <c r="AV134" s="11" t="s">
        <v>82</v>
      </c>
      <c r="AW134" s="11" t="s">
        <v>33</v>
      </c>
      <c r="AX134" s="11" t="s">
        <v>72</v>
      </c>
      <c r="AY134" s="210" t="s">
        <v>125</v>
      </c>
    </row>
    <row r="135" s="13" customFormat="1">
      <c r="A135" s="13"/>
      <c r="B135" s="221"/>
      <c r="C135" s="222"/>
      <c r="D135" s="195" t="s">
        <v>135</v>
      </c>
      <c r="E135" s="223" t="s">
        <v>19</v>
      </c>
      <c r="F135" s="224" t="s">
        <v>141</v>
      </c>
      <c r="G135" s="222"/>
      <c r="H135" s="225">
        <v>13000</v>
      </c>
      <c r="I135" s="226"/>
      <c r="J135" s="222"/>
      <c r="K135" s="222"/>
      <c r="L135" s="227"/>
      <c r="M135" s="228"/>
      <c r="N135" s="229"/>
      <c r="O135" s="229"/>
      <c r="P135" s="229"/>
      <c r="Q135" s="229"/>
      <c r="R135" s="229"/>
      <c r="S135" s="229"/>
      <c r="T135" s="230"/>
      <c r="U135" s="13"/>
      <c r="V135" s="13"/>
      <c r="W135" s="13"/>
      <c r="X135" s="13"/>
      <c r="Y135" s="13"/>
      <c r="Z135" s="13"/>
      <c r="AA135" s="13"/>
      <c r="AB135" s="13"/>
      <c r="AC135" s="13"/>
      <c r="AD135" s="13"/>
      <c r="AE135" s="13"/>
      <c r="AT135" s="231" t="s">
        <v>135</v>
      </c>
      <c r="AU135" s="231" t="s">
        <v>72</v>
      </c>
      <c r="AV135" s="13" t="s">
        <v>124</v>
      </c>
      <c r="AW135" s="13" t="s">
        <v>33</v>
      </c>
      <c r="AX135" s="13" t="s">
        <v>80</v>
      </c>
      <c r="AY135" s="231" t="s">
        <v>125</v>
      </c>
    </row>
    <row r="136" s="2" customFormat="1" ht="66.75" customHeight="1">
      <c r="A136" s="38"/>
      <c r="B136" s="39"/>
      <c r="C136" s="182" t="s">
        <v>189</v>
      </c>
      <c r="D136" s="182" t="s">
        <v>119</v>
      </c>
      <c r="E136" s="183" t="s">
        <v>190</v>
      </c>
      <c r="F136" s="184" t="s">
        <v>191</v>
      </c>
      <c r="G136" s="185" t="s">
        <v>144</v>
      </c>
      <c r="H136" s="186">
        <v>2309.4340000000002</v>
      </c>
      <c r="I136" s="187"/>
      <c r="J136" s="188">
        <f>ROUND(I136*H136,2)</f>
        <v>0</v>
      </c>
      <c r="K136" s="184" t="s">
        <v>123</v>
      </c>
      <c r="L136" s="44"/>
      <c r="M136" s="189" t="s">
        <v>19</v>
      </c>
      <c r="N136" s="190" t="s">
        <v>43</v>
      </c>
      <c r="O136" s="84"/>
      <c r="P136" s="191">
        <f>O136*H136</f>
        <v>0</v>
      </c>
      <c r="Q136" s="191">
        <v>0</v>
      </c>
      <c r="R136" s="191">
        <f>Q136*H136</f>
        <v>0</v>
      </c>
      <c r="S136" s="191">
        <v>0</v>
      </c>
      <c r="T136" s="192">
        <f>S136*H136</f>
        <v>0</v>
      </c>
      <c r="U136" s="38"/>
      <c r="V136" s="38"/>
      <c r="W136" s="38"/>
      <c r="X136" s="38"/>
      <c r="Y136" s="38"/>
      <c r="Z136" s="38"/>
      <c r="AA136" s="38"/>
      <c r="AB136" s="38"/>
      <c r="AC136" s="38"/>
      <c r="AD136" s="38"/>
      <c r="AE136" s="38"/>
      <c r="AR136" s="193" t="s">
        <v>124</v>
      </c>
      <c r="AT136" s="193" t="s">
        <v>119</v>
      </c>
      <c r="AU136" s="193" t="s">
        <v>72</v>
      </c>
      <c r="AY136" s="17" t="s">
        <v>125</v>
      </c>
      <c r="BE136" s="194">
        <f>IF(N136="základní",J136,0)</f>
        <v>0</v>
      </c>
      <c r="BF136" s="194">
        <f>IF(N136="snížená",J136,0)</f>
        <v>0</v>
      </c>
      <c r="BG136" s="194">
        <f>IF(N136="zákl. přenesená",J136,0)</f>
        <v>0</v>
      </c>
      <c r="BH136" s="194">
        <f>IF(N136="sníž. přenesená",J136,0)</f>
        <v>0</v>
      </c>
      <c r="BI136" s="194">
        <f>IF(N136="nulová",J136,0)</f>
        <v>0</v>
      </c>
      <c r="BJ136" s="17" t="s">
        <v>80</v>
      </c>
      <c r="BK136" s="194">
        <f>ROUND(I136*H136,2)</f>
        <v>0</v>
      </c>
      <c r="BL136" s="17" t="s">
        <v>124</v>
      </c>
      <c r="BM136" s="193" t="s">
        <v>192</v>
      </c>
    </row>
    <row r="137" s="2" customFormat="1">
      <c r="A137" s="38"/>
      <c r="B137" s="39"/>
      <c r="C137" s="40"/>
      <c r="D137" s="195" t="s">
        <v>126</v>
      </c>
      <c r="E137" s="40"/>
      <c r="F137" s="196" t="s">
        <v>191</v>
      </c>
      <c r="G137" s="40"/>
      <c r="H137" s="40"/>
      <c r="I137" s="197"/>
      <c r="J137" s="40"/>
      <c r="K137" s="40"/>
      <c r="L137" s="44"/>
      <c r="M137" s="198"/>
      <c r="N137" s="199"/>
      <c r="O137" s="84"/>
      <c r="P137" s="84"/>
      <c r="Q137" s="84"/>
      <c r="R137" s="84"/>
      <c r="S137" s="84"/>
      <c r="T137" s="85"/>
      <c r="U137" s="38"/>
      <c r="V137" s="38"/>
      <c r="W137" s="38"/>
      <c r="X137" s="38"/>
      <c r="Y137" s="38"/>
      <c r="Z137" s="38"/>
      <c r="AA137" s="38"/>
      <c r="AB137" s="38"/>
      <c r="AC137" s="38"/>
      <c r="AD137" s="38"/>
      <c r="AE137" s="38"/>
      <c r="AT137" s="17" t="s">
        <v>126</v>
      </c>
      <c r="AU137" s="17" t="s">
        <v>72</v>
      </c>
    </row>
    <row r="138" s="12" customFormat="1">
      <c r="A138" s="12"/>
      <c r="B138" s="211"/>
      <c r="C138" s="212"/>
      <c r="D138" s="195" t="s">
        <v>135</v>
      </c>
      <c r="E138" s="213" t="s">
        <v>19</v>
      </c>
      <c r="F138" s="214" t="s">
        <v>193</v>
      </c>
      <c r="G138" s="212"/>
      <c r="H138" s="213" t="s">
        <v>19</v>
      </c>
      <c r="I138" s="215"/>
      <c r="J138" s="212"/>
      <c r="K138" s="212"/>
      <c r="L138" s="216"/>
      <c r="M138" s="217"/>
      <c r="N138" s="218"/>
      <c r="O138" s="218"/>
      <c r="P138" s="218"/>
      <c r="Q138" s="218"/>
      <c r="R138" s="218"/>
      <c r="S138" s="218"/>
      <c r="T138" s="219"/>
      <c r="U138" s="12"/>
      <c r="V138" s="12"/>
      <c r="W138" s="12"/>
      <c r="X138" s="12"/>
      <c r="Y138" s="12"/>
      <c r="Z138" s="12"/>
      <c r="AA138" s="12"/>
      <c r="AB138" s="12"/>
      <c r="AC138" s="12"/>
      <c r="AD138" s="12"/>
      <c r="AE138" s="12"/>
      <c r="AT138" s="220" t="s">
        <v>135</v>
      </c>
      <c r="AU138" s="220" t="s">
        <v>72</v>
      </c>
      <c r="AV138" s="12" t="s">
        <v>80</v>
      </c>
      <c r="AW138" s="12" t="s">
        <v>33</v>
      </c>
      <c r="AX138" s="12" t="s">
        <v>72</v>
      </c>
      <c r="AY138" s="220" t="s">
        <v>125</v>
      </c>
    </row>
    <row r="139" s="12" customFormat="1">
      <c r="A139" s="12"/>
      <c r="B139" s="211"/>
      <c r="C139" s="212"/>
      <c r="D139" s="195" t="s">
        <v>135</v>
      </c>
      <c r="E139" s="213" t="s">
        <v>19</v>
      </c>
      <c r="F139" s="214" t="s">
        <v>194</v>
      </c>
      <c r="G139" s="212"/>
      <c r="H139" s="213" t="s">
        <v>19</v>
      </c>
      <c r="I139" s="215"/>
      <c r="J139" s="212"/>
      <c r="K139" s="212"/>
      <c r="L139" s="216"/>
      <c r="M139" s="217"/>
      <c r="N139" s="218"/>
      <c r="O139" s="218"/>
      <c r="P139" s="218"/>
      <c r="Q139" s="218"/>
      <c r="R139" s="218"/>
      <c r="S139" s="218"/>
      <c r="T139" s="219"/>
      <c r="U139" s="12"/>
      <c r="V139" s="12"/>
      <c r="W139" s="12"/>
      <c r="X139" s="12"/>
      <c r="Y139" s="12"/>
      <c r="Z139" s="12"/>
      <c r="AA139" s="12"/>
      <c r="AB139" s="12"/>
      <c r="AC139" s="12"/>
      <c r="AD139" s="12"/>
      <c r="AE139" s="12"/>
      <c r="AT139" s="220" t="s">
        <v>135</v>
      </c>
      <c r="AU139" s="220" t="s">
        <v>72</v>
      </c>
      <c r="AV139" s="12" t="s">
        <v>80</v>
      </c>
      <c r="AW139" s="12" t="s">
        <v>33</v>
      </c>
      <c r="AX139" s="12" t="s">
        <v>72</v>
      </c>
      <c r="AY139" s="220" t="s">
        <v>125</v>
      </c>
    </row>
    <row r="140" s="12" customFormat="1">
      <c r="A140" s="12"/>
      <c r="B140" s="211"/>
      <c r="C140" s="212"/>
      <c r="D140" s="195" t="s">
        <v>135</v>
      </c>
      <c r="E140" s="213" t="s">
        <v>19</v>
      </c>
      <c r="F140" s="214" t="s">
        <v>195</v>
      </c>
      <c r="G140" s="212"/>
      <c r="H140" s="213" t="s">
        <v>19</v>
      </c>
      <c r="I140" s="215"/>
      <c r="J140" s="212"/>
      <c r="K140" s="212"/>
      <c r="L140" s="216"/>
      <c r="M140" s="217"/>
      <c r="N140" s="218"/>
      <c r="O140" s="218"/>
      <c r="P140" s="218"/>
      <c r="Q140" s="218"/>
      <c r="R140" s="218"/>
      <c r="S140" s="218"/>
      <c r="T140" s="219"/>
      <c r="U140" s="12"/>
      <c r="V140" s="12"/>
      <c r="W140" s="12"/>
      <c r="X140" s="12"/>
      <c r="Y140" s="12"/>
      <c r="Z140" s="12"/>
      <c r="AA140" s="12"/>
      <c r="AB140" s="12"/>
      <c r="AC140" s="12"/>
      <c r="AD140" s="12"/>
      <c r="AE140" s="12"/>
      <c r="AT140" s="220" t="s">
        <v>135</v>
      </c>
      <c r="AU140" s="220" t="s">
        <v>72</v>
      </c>
      <c r="AV140" s="12" t="s">
        <v>80</v>
      </c>
      <c r="AW140" s="12" t="s">
        <v>33</v>
      </c>
      <c r="AX140" s="12" t="s">
        <v>72</v>
      </c>
      <c r="AY140" s="220" t="s">
        <v>125</v>
      </c>
    </row>
    <row r="141" s="12" customFormat="1">
      <c r="A141" s="12"/>
      <c r="B141" s="211"/>
      <c r="C141" s="212"/>
      <c r="D141" s="195" t="s">
        <v>135</v>
      </c>
      <c r="E141" s="213" t="s">
        <v>19</v>
      </c>
      <c r="F141" s="214" t="s">
        <v>196</v>
      </c>
      <c r="G141" s="212"/>
      <c r="H141" s="213" t="s">
        <v>19</v>
      </c>
      <c r="I141" s="215"/>
      <c r="J141" s="212"/>
      <c r="K141" s="212"/>
      <c r="L141" s="216"/>
      <c r="M141" s="217"/>
      <c r="N141" s="218"/>
      <c r="O141" s="218"/>
      <c r="P141" s="218"/>
      <c r="Q141" s="218"/>
      <c r="R141" s="218"/>
      <c r="S141" s="218"/>
      <c r="T141" s="219"/>
      <c r="U141" s="12"/>
      <c r="V141" s="12"/>
      <c r="W141" s="12"/>
      <c r="X141" s="12"/>
      <c r="Y141" s="12"/>
      <c r="Z141" s="12"/>
      <c r="AA141" s="12"/>
      <c r="AB141" s="12"/>
      <c r="AC141" s="12"/>
      <c r="AD141" s="12"/>
      <c r="AE141" s="12"/>
      <c r="AT141" s="220" t="s">
        <v>135</v>
      </c>
      <c r="AU141" s="220" t="s">
        <v>72</v>
      </c>
      <c r="AV141" s="12" t="s">
        <v>80</v>
      </c>
      <c r="AW141" s="12" t="s">
        <v>33</v>
      </c>
      <c r="AX141" s="12" t="s">
        <v>72</v>
      </c>
      <c r="AY141" s="220" t="s">
        <v>125</v>
      </c>
    </row>
    <row r="142" s="12" customFormat="1">
      <c r="A142" s="12"/>
      <c r="B142" s="211"/>
      <c r="C142" s="212"/>
      <c r="D142" s="195" t="s">
        <v>135</v>
      </c>
      <c r="E142" s="213" t="s">
        <v>19</v>
      </c>
      <c r="F142" s="214" t="s">
        <v>197</v>
      </c>
      <c r="G142" s="212"/>
      <c r="H142" s="213" t="s">
        <v>19</v>
      </c>
      <c r="I142" s="215"/>
      <c r="J142" s="212"/>
      <c r="K142" s="212"/>
      <c r="L142" s="216"/>
      <c r="M142" s="217"/>
      <c r="N142" s="218"/>
      <c r="O142" s="218"/>
      <c r="P142" s="218"/>
      <c r="Q142" s="218"/>
      <c r="R142" s="218"/>
      <c r="S142" s="218"/>
      <c r="T142" s="219"/>
      <c r="U142" s="12"/>
      <c r="V142" s="12"/>
      <c r="W142" s="12"/>
      <c r="X142" s="12"/>
      <c r="Y142" s="12"/>
      <c r="Z142" s="12"/>
      <c r="AA142" s="12"/>
      <c r="AB142" s="12"/>
      <c r="AC142" s="12"/>
      <c r="AD142" s="12"/>
      <c r="AE142" s="12"/>
      <c r="AT142" s="220" t="s">
        <v>135</v>
      </c>
      <c r="AU142" s="220" t="s">
        <v>72</v>
      </c>
      <c r="AV142" s="12" t="s">
        <v>80</v>
      </c>
      <c r="AW142" s="12" t="s">
        <v>33</v>
      </c>
      <c r="AX142" s="12" t="s">
        <v>72</v>
      </c>
      <c r="AY142" s="220" t="s">
        <v>125</v>
      </c>
    </row>
    <row r="143" s="12" customFormat="1">
      <c r="A143" s="12"/>
      <c r="B143" s="211"/>
      <c r="C143" s="212"/>
      <c r="D143" s="195" t="s">
        <v>135</v>
      </c>
      <c r="E143" s="213" t="s">
        <v>19</v>
      </c>
      <c r="F143" s="214" t="s">
        <v>198</v>
      </c>
      <c r="G143" s="212"/>
      <c r="H143" s="213" t="s">
        <v>19</v>
      </c>
      <c r="I143" s="215"/>
      <c r="J143" s="212"/>
      <c r="K143" s="212"/>
      <c r="L143" s="216"/>
      <c r="M143" s="217"/>
      <c r="N143" s="218"/>
      <c r="O143" s="218"/>
      <c r="P143" s="218"/>
      <c r="Q143" s="218"/>
      <c r="R143" s="218"/>
      <c r="S143" s="218"/>
      <c r="T143" s="219"/>
      <c r="U143" s="12"/>
      <c r="V143" s="12"/>
      <c r="W143" s="12"/>
      <c r="X143" s="12"/>
      <c r="Y143" s="12"/>
      <c r="Z143" s="12"/>
      <c r="AA143" s="12"/>
      <c r="AB143" s="12"/>
      <c r="AC143" s="12"/>
      <c r="AD143" s="12"/>
      <c r="AE143" s="12"/>
      <c r="AT143" s="220" t="s">
        <v>135</v>
      </c>
      <c r="AU143" s="220" t="s">
        <v>72</v>
      </c>
      <c r="AV143" s="12" t="s">
        <v>80</v>
      </c>
      <c r="AW143" s="12" t="s">
        <v>33</v>
      </c>
      <c r="AX143" s="12" t="s">
        <v>72</v>
      </c>
      <c r="AY143" s="220" t="s">
        <v>125</v>
      </c>
    </row>
    <row r="144" s="12" customFormat="1">
      <c r="A144" s="12"/>
      <c r="B144" s="211"/>
      <c r="C144" s="212"/>
      <c r="D144" s="195" t="s">
        <v>135</v>
      </c>
      <c r="E144" s="213" t="s">
        <v>19</v>
      </c>
      <c r="F144" s="214" t="s">
        <v>199</v>
      </c>
      <c r="G144" s="212"/>
      <c r="H144" s="213" t="s">
        <v>19</v>
      </c>
      <c r="I144" s="215"/>
      <c r="J144" s="212"/>
      <c r="K144" s="212"/>
      <c r="L144" s="216"/>
      <c r="M144" s="217"/>
      <c r="N144" s="218"/>
      <c r="O144" s="218"/>
      <c r="P144" s="218"/>
      <c r="Q144" s="218"/>
      <c r="R144" s="218"/>
      <c r="S144" s="218"/>
      <c r="T144" s="219"/>
      <c r="U144" s="12"/>
      <c r="V144" s="12"/>
      <c r="W144" s="12"/>
      <c r="X144" s="12"/>
      <c r="Y144" s="12"/>
      <c r="Z144" s="12"/>
      <c r="AA144" s="12"/>
      <c r="AB144" s="12"/>
      <c r="AC144" s="12"/>
      <c r="AD144" s="12"/>
      <c r="AE144" s="12"/>
      <c r="AT144" s="220" t="s">
        <v>135</v>
      </c>
      <c r="AU144" s="220" t="s">
        <v>72</v>
      </c>
      <c r="AV144" s="12" t="s">
        <v>80</v>
      </c>
      <c r="AW144" s="12" t="s">
        <v>33</v>
      </c>
      <c r="AX144" s="12" t="s">
        <v>72</v>
      </c>
      <c r="AY144" s="220" t="s">
        <v>125</v>
      </c>
    </row>
    <row r="145" s="12" customFormat="1">
      <c r="A145" s="12"/>
      <c r="B145" s="211"/>
      <c r="C145" s="212"/>
      <c r="D145" s="195" t="s">
        <v>135</v>
      </c>
      <c r="E145" s="213" t="s">
        <v>19</v>
      </c>
      <c r="F145" s="214" t="s">
        <v>200</v>
      </c>
      <c r="G145" s="212"/>
      <c r="H145" s="213" t="s">
        <v>19</v>
      </c>
      <c r="I145" s="215"/>
      <c r="J145" s="212"/>
      <c r="K145" s="212"/>
      <c r="L145" s="216"/>
      <c r="M145" s="217"/>
      <c r="N145" s="218"/>
      <c r="O145" s="218"/>
      <c r="P145" s="218"/>
      <c r="Q145" s="218"/>
      <c r="R145" s="218"/>
      <c r="S145" s="218"/>
      <c r="T145" s="219"/>
      <c r="U145" s="12"/>
      <c r="V145" s="12"/>
      <c r="W145" s="12"/>
      <c r="X145" s="12"/>
      <c r="Y145" s="12"/>
      <c r="Z145" s="12"/>
      <c r="AA145" s="12"/>
      <c r="AB145" s="12"/>
      <c r="AC145" s="12"/>
      <c r="AD145" s="12"/>
      <c r="AE145" s="12"/>
      <c r="AT145" s="220" t="s">
        <v>135</v>
      </c>
      <c r="AU145" s="220" t="s">
        <v>72</v>
      </c>
      <c r="AV145" s="12" t="s">
        <v>80</v>
      </c>
      <c r="AW145" s="12" t="s">
        <v>33</v>
      </c>
      <c r="AX145" s="12" t="s">
        <v>72</v>
      </c>
      <c r="AY145" s="220" t="s">
        <v>125</v>
      </c>
    </row>
    <row r="146" s="12" customFormat="1">
      <c r="A146" s="12"/>
      <c r="B146" s="211"/>
      <c r="C146" s="212"/>
      <c r="D146" s="195" t="s">
        <v>135</v>
      </c>
      <c r="E146" s="213" t="s">
        <v>19</v>
      </c>
      <c r="F146" s="214" t="s">
        <v>201</v>
      </c>
      <c r="G146" s="212"/>
      <c r="H146" s="213" t="s">
        <v>19</v>
      </c>
      <c r="I146" s="215"/>
      <c r="J146" s="212"/>
      <c r="K146" s="212"/>
      <c r="L146" s="216"/>
      <c r="M146" s="217"/>
      <c r="N146" s="218"/>
      <c r="O146" s="218"/>
      <c r="P146" s="218"/>
      <c r="Q146" s="218"/>
      <c r="R146" s="218"/>
      <c r="S146" s="218"/>
      <c r="T146" s="219"/>
      <c r="U146" s="12"/>
      <c r="V146" s="12"/>
      <c r="W146" s="12"/>
      <c r="X146" s="12"/>
      <c r="Y146" s="12"/>
      <c r="Z146" s="12"/>
      <c r="AA146" s="12"/>
      <c r="AB146" s="12"/>
      <c r="AC146" s="12"/>
      <c r="AD146" s="12"/>
      <c r="AE146" s="12"/>
      <c r="AT146" s="220" t="s">
        <v>135</v>
      </c>
      <c r="AU146" s="220" t="s">
        <v>72</v>
      </c>
      <c r="AV146" s="12" t="s">
        <v>80</v>
      </c>
      <c r="AW146" s="12" t="s">
        <v>33</v>
      </c>
      <c r="AX146" s="12" t="s">
        <v>72</v>
      </c>
      <c r="AY146" s="220" t="s">
        <v>125</v>
      </c>
    </row>
    <row r="147" s="12" customFormat="1">
      <c r="A147" s="12"/>
      <c r="B147" s="211"/>
      <c r="C147" s="212"/>
      <c r="D147" s="195" t="s">
        <v>135</v>
      </c>
      <c r="E147" s="213" t="s">
        <v>19</v>
      </c>
      <c r="F147" s="214" t="s">
        <v>202</v>
      </c>
      <c r="G147" s="212"/>
      <c r="H147" s="213" t="s">
        <v>19</v>
      </c>
      <c r="I147" s="215"/>
      <c r="J147" s="212"/>
      <c r="K147" s="212"/>
      <c r="L147" s="216"/>
      <c r="M147" s="217"/>
      <c r="N147" s="218"/>
      <c r="O147" s="218"/>
      <c r="P147" s="218"/>
      <c r="Q147" s="218"/>
      <c r="R147" s="218"/>
      <c r="S147" s="218"/>
      <c r="T147" s="219"/>
      <c r="U147" s="12"/>
      <c r="V147" s="12"/>
      <c r="W147" s="12"/>
      <c r="X147" s="12"/>
      <c r="Y147" s="12"/>
      <c r="Z147" s="12"/>
      <c r="AA147" s="12"/>
      <c r="AB147" s="12"/>
      <c r="AC147" s="12"/>
      <c r="AD147" s="12"/>
      <c r="AE147" s="12"/>
      <c r="AT147" s="220" t="s">
        <v>135</v>
      </c>
      <c r="AU147" s="220" t="s">
        <v>72</v>
      </c>
      <c r="AV147" s="12" t="s">
        <v>80</v>
      </c>
      <c r="AW147" s="12" t="s">
        <v>33</v>
      </c>
      <c r="AX147" s="12" t="s">
        <v>72</v>
      </c>
      <c r="AY147" s="220" t="s">
        <v>125</v>
      </c>
    </row>
    <row r="148" s="11" customFormat="1">
      <c r="A148" s="11"/>
      <c r="B148" s="200"/>
      <c r="C148" s="201"/>
      <c r="D148" s="195" t="s">
        <v>135</v>
      </c>
      <c r="E148" s="202" t="s">
        <v>19</v>
      </c>
      <c r="F148" s="203" t="s">
        <v>203</v>
      </c>
      <c r="G148" s="201"/>
      <c r="H148" s="204">
        <v>2309.4340000000002</v>
      </c>
      <c r="I148" s="205"/>
      <c r="J148" s="201"/>
      <c r="K148" s="201"/>
      <c r="L148" s="206"/>
      <c r="M148" s="207"/>
      <c r="N148" s="208"/>
      <c r="O148" s="208"/>
      <c r="P148" s="208"/>
      <c r="Q148" s="208"/>
      <c r="R148" s="208"/>
      <c r="S148" s="208"/>
      <c r="T148" s="209"/>
      <c r="U148" s="11"/>
      <c r="V148" s="11"/>
      <c r="W148" s="11"/>
      <c r="X148" s="11"/>
      <c r="Y148" s="11"/>
      <c r="Z148" s="11"/>
      <c r="AA148" s="11"/>
      <c r="AB148" s="11"/>
      <c r="AC148" s="11"/>
      <c r="AD148" s="11"/>
      <c r="AE148" s="11"/>
      <c r="AT148" s="210" t="s">
        <v>135</v>
      </c>
      <c r="AU148" s="210" t="s">
        <v>72</v>
      </c>
      <c r="AV148" s="11" t="s">
        <v>82</v>
      </c>
      <c r="AW148" s="11" t="s">
        <v>33</v>
      </c>
      <c r="AX148" s="11" t="s">
        <v>72</v>
      </c>
      <c r="AY148" s="210" t="s">
        <v>125</v>
      </c>
    </row>
    <row r="149" s="13" customFormat="1">
      <c r="A149" s="13"/>
      <c r="B149" s="221"/>
      <c r="C149" s="222"/>
      <c r="D149" s="195" t="s">
        <v>135</v>
      </c>
      <c r="E149" s="223" t="s">
        <v>19</v>
      </c>
      <c r="F149" s="224" t="s">
        <v>141</v>
      </c>
      <c r="G149" s="222"/>
      <c r="H149" s="225">
        <v>2309.4340000000002</v>
      </c>
      <c r="I149" s="226"/>
      <c r="J149" s="222"/>
      <c r="K149" s="222"/>
      <c r="L149" s="227"/>
      <c r="M149" s="228"/>
      <c r="N149" s="229"/>
      <c r="O149" s="229"/>
      <c r="P149" s="229"/>
      <c r="Q149" s="229"/>
      <c r="R149" s="229"/>
      <c r="S149" s="229"/>
      <c r="T149" s="230"/>
      <c r="U149" s="13"/>
      <c r="V149" s="13"/>
      <c r="W149" s="13"/>
      <c r="X149" s="13"/>
      <c r="Y149" s="13"/>
      <c r="Z149" s="13"/>
      <c r="AA149" s="13"/>
      <c r="AB149" s="13"/>
      <c r="AC149" s="13"/>
      <c r="AD149" s="13"/>
      <c r="AE149" s="13"/>
      <c r="AT149" s="231" t="s">
        <v>135</v>
      </c>
      <c r="AU149" s="231" t="s">
        <v>72</v>
      </c>
      <c r="AV149" s="13" t="s">
        <v>124</v>
      </c>
      <c r="AW149" s="13" t="s">
        <v>33</v>
      </c>
      <c r="AX149" s="13" t="s">
        <v>80</v>
      </c>
      <c r="AY149" s="231" t="s">
        <v>125</v>
      </c>
    </row>
    <row r="150" s="2" customFormat="1" ht="16.5" customHeight="1">
      <c r="A150" s="38"/>
      <c r="B150" s="39"/>
      <c r="C150" s="182" t="s">
        <v>156</v>
      </c>
      <c r="D150" s="182" t="s">
        <v>119</v>
      </c>
      <c r="E150" s="183" t="s">
        <v>204</v>
      </c>
      <c r="F150" s="184" t="s">
        <v>205</v>
      </c>
      <c r="G150" s="185" t="s">
        <v>144</v>
      </c>
      <c r="H150" s="186">
        <v>338</v>
      </c>
      <c r="I150" s="187"/>
      <c r="J150" s="188">
        <f>ROUND(I150*H150,2)</f>
        <v>0</v>
      </c>
      <c r="K150" s="184" t="s">
        <v>123</v>
      </c>
      <c r="L150" s="44"/>
      <c r="M150" s="189" t="s">
        <v>19</v>
      </c>
      <c r="N150" s="190" t="s">
        <v>43</v>
      </c>
      <c r="O150" s="84"/>
      <c r="P150" s="191">
        <f>O150*H150</f>
        <v>0</v>
      </c>
      <c r="Q150" s="191">
        <v>0</v>
      </c>
      <c r="R150" s="191">
        <f>Q150*H150</f>
        <v>0</v>
      </c>
      <c r="S150" s="191">
        <v>0</v>
      </c>
      <c r="T150" s="192">
        <f>S150*H150</f>
        <v>0</v>
      </c>
      <c r="U150" s="38"/>
      <c r="V150" s="38"/>
      <c r="W150" s="38"/>
      <c r="X150" s="38"/>
      <c r="Y150" s="38"/>
      <c r="Z150" s="38"/>
      <c r="AA150" s="38"/>
      <c r="AB150" s="38"/>
      <c r="AC150" s="38"/>
      <c r="AD150" s="38"/>
      <c r="AE150" s="38"/>
      <c r="AR150" s="193" t="s">
        <v>124</v>
      </c>
      <c r="AT150" s="193" t="s">
        <v>119</v>
      </c>
      <c r="AU150" s="193" t="s">
        <v>72</v>
      </c>
      <c r="AY150" s="17" t="s">
        <v>125</v>
      </c>
      <c r="BE150" s="194">
        <f>IF(N150="základní",J150,0)</f>
        <v>0</v>
      </c>
      <c r="BF150" s="194">
        <f>IF(N150="snížená",J150,0)</f>
        <v>0</v>
      </c>
      <c r="BG150" s="194">
        <f>IF(N150="zákl. přenesená",J150,0)</f>
        <v>0</v>
      </c>
      <c r="BH150" s="194">
        <f>IF(N150="sníž. přenesená",J150,0)</f>
        <v>0</v>
      </c>
      <c r="BI150" s="194">
        <f>IF(N150="nulová",J150,0)</f>
        <v>0</v>
      </c>
      <c r="BJ150" s="17" t="s">
        <v>80</v>
      </c>
      <c r="BK150" s="194">
        <f>ROUND(I150*H150,2)</f>
        <v>0</v>
      </c>
      <c r="BL150" s="17" t="s">
        <v>124</v>
      </c>
      <c r="BM150" s="193" t="s">
        <v>206</v>
      </c>
    </row>
    <row r="151" s="2" customFormat="1">
      <c r="A151" s="38"/>
      <c r="B151" s="39"/>
      <c r="C151" s="40"/>
      <c r="D151" s="195" t="s">
        <v>126</v>
      </c>
      <c r="E151" s="40"/>
      <c r="F151" s="196" t="s">
        <v>205</v>
      </c>
      <c r="G151" s="40"/>
      <c r="H151" s="40"/>
      <c r="I151" s="197"/>
      <c r="J151" s="40"/>
      <c r="K151" s="40"/>
      <c r="L151" s="44"/>
      <c r="M151" s="198"/>
      <c r="N151" s="199"/>
      <c r="O151" s="84"/>
      <c r="P151" s="84"/>
      <c r="Q151" s="84"/>
      <c r="R151" s="84"/>
      <c r="S151" s="84"/>
      <c r="T151" s="85"/>
      <c r="U151" s="38"/>
      <c r="V151" s="38"/>
      <c r="W151" s="38"/>
      <c r="X151" s="38"/>
      <c r="Y151" s="38"/>
      <c r="Z151" s="38"/>
      <c r="AA151" s="38"/>
      <c r="AB151" s="38"/>
      <c r="AC151" s="38"/>
      <c r="AD151" s="38"/>
      <c r="AE151" s="38"/>
      <c r="AT151" s="17" t="s">
        <v>126</v>
      </c>
      <c r="AU151" s="17" t="s">
        <v>72</v>
      </c>
    </row>
    <row r="152" s="11" customFormat="1">
      <c r="A152" s="11"/>
      <c r="B152" s="200"/>
      <c r="C152" s="201"/>
      <c r="D152" s="195" t="s">
        <v>135</v>
      </c>
      <c r="E152" s="202" t="s">
        <v>19</v>
      </c>
      <c r="F152" s="203" t="s">
        <v>207</v>
      </c>
      <c r="G152" s="201"/>
      <c r="H152" s="204">
        <v>338</v>
      </c>
      <c r="I152" s="205"/>
      <c r="J152" s="201"/>
      <c r="K152" s="201"/>
      <c r="L152" s="206"/>
      <c r="M152" s="207"/>
      <c r="N152" s="208"/>
      <c r="O152" s="208"/>
      <c r="P152" s="208"/>
      <c r="Q152" s="208"/>
      <c r="R152" s="208"/>
      <c r="S152" s="208"/>
      <c r="T152" s="209"/>
      <c r="U152" s="11"/>
      <c r="V152" s="11"/>
      <c r="W152" s="11"/>
      <c r="X152" s="11"/>
      <c r="Y152" s="11"/>
      <c r="Z152" s="11"/>
      <c r="AA152" s="11"/>
      <c r="AB152" s="11"/>
      <c r="AC152" s="11"/>
      <c r="AD152" s="11"/>
      <c r="AE152" s="11"/>
      <c r="AT152" s="210" t="s">
        <v>135</v>
      </c>
      <c r="AU152" s="210" t="s">
        <v>72</v>
      </c>
      <c r="AV152" s="11" t="s">
        <v>82</v>
      </c>
      <c r="AW152" s="11" t="s">
        <v>33</v>
      </c>
      <c r="AX152" s="11" t="s">
        <v>72</v>
      </c>
      <c r="AY152" s="210" t="s">
        <v>125</v>
      </c>
    </row>
    <row r="153" s="13" customFormat="1">
      <c r="A153" s="13"/>
      <c r="B153" s="221"/>
      <c r="C153" s="222"/>
      <c r="D153" s="195" t="s">
        <v>135</v>
      </c>
      <c r="E153" s="223" t="s">
        <v>19</v>
      </c>
      <c r="F153" s="224" t="s">
        <v>141</v>
      </c>
      <c r="G153" s="222"/>
      <c r="H153" s="225">
        <v>338</v>
      </c>
      <c r="I153" s="226"/>
      <c r="J153" s="222"/>
      <c r="K153" s="222"/>
      <c r="L153" s="227"/>
      <c r="M153" s="228"/>
      <c r="N153" s="229"/>
      <c r="O153" s="229"/>
      <c r="P153" s="229"/>
      <c r="Q153" s="229"/>
      <c r="R153" s="229"/>
      <c r="S153" s="229"/>
      <c r="T153" s="230"/>
      <c r="U153" s="13"/>
      <c r="V153" s="13"/>
      <c r="W153" s="13"/>
      <c r="X153" s="13"/>
      <c r="Y153" s="13"/>
      <c r="Z153" s="13"/>
      <c r="AA153" s="13"/>
      <c r="AB153" s="13"/>
      <c r="AC153" s="13"/>
      <c r="AD153" s="13"/>
      <c r="AE153" s="13"/>
      <c r="AT153" s="231" t="s">
        <v>135</v>
      </c>
      <c r="AU153" s="231" t="s">
        <v>72</v>
      </c>
      <c r="AV153" s="13" t="s">
        <v>124</v>
      </c>
      <c r="AW153" s="13" t="s">
        <v>33</v>
      </c>
      <c r="AX153" s="13" t="s">
        <v>80</v>
      </c>
      <c r="AY153" s="231" t="s">
        <v>125</v>
      </c>
    </row>
    <row r="154" s="2" customFormat="1" ht="16.5" customHeight="1">
      <c r="A154" s="38"/>
      <c r="B154" s="39"/>
      <c r="C154" s="182" t="s">
        <v>208</v>
      </c>
      <c r="D154" s="182" t="s">
        <v>119</v>
      </c>
      <c r="E154" s="183" t="s">
        <v>209</v>
      </c>
      <c r="F154" s="184" t="s">
        <v>210</v>
      </c>
      <c r="G154" s="185" t="s">
        <v>144</v>
      </c>
      <c r="H154" s="186">
        <v>1188.3599999999999</v>
      </c>
      <c r="I154" s="187"/>
      <c r="J154" s="188">
        <f>ROUND(I154*H154,2)</f>
        <v>0</v>
      </c>
      <c r="K154" s="184" t="s">
        <v>123</v>
      </c>
      <c r="L154" s="44"/>
      <c r="M154" s="189" t="s">
        <v>19</v>
      </c>
      <c r="N154" s="190" t="s">
        <v>43</v>
      </c>
      <c r="O154" s="84"/>
      <c r="P154" s="191">
        <f>O154*H154</f>
        <v>0</v>
      </c>
      <c r="Q154" s="191">
        <v>0</v>
      </c>
      <c r="R154" s="191">
        <f>Q154*H154</f>
        <v>0</v>
      </c>
      <c r="S154" s="191">
        <v>0</v>
      </c>
      <c r="T154" s="192">
        <f>S154*H154</f>
        <v>0</v>
      </c>
      <c r="U154" s="38"/>
      <c r="V154" s="38"/>
      <c r="W154" s="38"/>
      <c r="X154" s="38"/>
      <c r="Y154" s="38"/>
      <c r="Z154" s="38"/>
      <c r="AA154" s="38"/>
      <c r="AB154" s="38"/>
      <c r="AC154" s="38"/>
      <c r="AD154" s="38"/>
      <c r="AE154" s="38"/>
      <c r="AR154" s="193" t="s">
        <v>124</v>
      </c>
      <c r="AT154" s="193" t="s">
        <v>119</v>
      </c>
      <c r="AU154" s="193" t="s">
        <v>72</v>
      </c>
      <c r="AY154" s="17" t="s">
        <v>125</v>
      </c>
      <c r="BE154" s="194">
        <f>IF(N154="základní",J154,0)</f>
        <v>0</v>
      </c>
      <c r="BF154" s="194">
        <f>IF(N154="snížená",J154,0)</f>
        <v>0</v>
      </c>
      <c r="BG154" s="194">
        <f>IF(N154="zákl. přenesená",J154,0)</f>
        <v>0</v>
      </c>
      <c r="BH154" s="194">
        <f>IF(N154="sníž. přenesená",J154,0)</f>
        <v>0</v>
      </c>
      <c r="BI154" s="194">
        <f>IF(N154="nulová",J154,0)</f>
        <v>0</v>
      </c>
      <c r="BJ154" s="17" t="s">
        <v>80</v>
      </c>
      <c r="BK154" s="194">
        <f>ROUND(I154*H154,2)</f>
        <v>0</v>
      </c>
      <c r="BL154" s="17" t="s">
        <v>124</v>
      </c>
      <c r="BM154" s="193" t="s">
        <v>211</v>
      </c>
    </row>
    <row r="155" s="2" customFormat="1">
      <c r="A155" s="38"/>
      <c r="B155" s="39"/>
      <c r="C155" s="40"/>
      <c r="D155" s="195" t="s">
        <v>126</v>
      </c>
      <c r="E155" s="40"/>
      <c r="F155" s="196" t="s">
        <v>210</v>
      </c>
      <c r="G155" s="40"/>
      <c r="H155" s="40"/>
      <c r="I155" s="197"/>
      <c r="J155" s="40"/>
      <c r="K155" s="40"/>
      <c r="L155" s="44"/>
      <c r="M155" s="198"/>
      <c r="N155" s="199"/>
      <c r="O155" s="84"/>
      <c r="P155" s="84"/>
      <c r="Q155" s="84"/>
      <c r="R155" s="84"/>
      <c r="S155" s="84"/>
      <c r="T155" s="85"/>
      <c r="U155" s="38"/>
      <c r="V155" s="38"/>
      <c r="W155" s="38"/>
      <c r="X155" s="38"/>
      <c r="Y155" s="38"/>
      <c r="Z155" s="38"/>
      <c r="AA155" s="38"/>
      <c r="AB155" s="38"/>
      <c r="AC155" s="38"/>
      <c r="AD155" s="38"/>
      <c r="AE155" s="38"/>
      <c r="AT155" s="17" t="s">
        <v>126</v>
      </c>
      <c r="AU155" s="17" t="s">
        <v>72</v>
      </c>
    </row>
    <row r="156" s="11" customFormat="1">
      <c r="A156" s="11"/>
      <c r="B156" s="200"/>
      <c r="C156" s="201"/>
      <c r="D156" s="195" t="s">
        <v>135</v>
      </c>
      <c r="E156" s="202" t="s">
        <v>19</v>
      </c>
      <c r="F156" s="203" t="s">
        <v>212</v>
      </c>
      <c r="G156" s="201"/>
      <c r="H156" s="204">
        <v>1188.3599999999999</v>
      </c>
      <c r="I156" s="205"/>
      <c r="J156" s="201"/>
      <c r="K156" s="201"/>
      <c r="L156" s="206"/>
      <c r="M156" s="207"/>
      <c r="N156" s="208"/>
      <c r="O156" s="208"/>
      <c r="P156" s="208"/>
      <c r="Q156" s="208"/>
      <c r="R156" s="208"/>
      <c r="S156" s="208"/>
      <c r="T156" s="209"/>
      <c r="U156" s="11"/>
      <c r="V156" s="11"/>
      <c r="W156" s="11"/>
      <c r="X156" s="11"/>
      <c r="Y156" s="11"/>
      <c r="Z156" s="11"/>
      <c r="AA156" s="11"/>
      <c r="AB156" s="11"/>
      <c r="AC156" s="11"/>
      <c r="AD156" s="11"/>
      <c r="AE156" s="11"/>
      <c r="AT156" s="210" t="s">
        <v>135</v>
      </c>
      <c r="AU156" s="210" t="s">
        <v>72</v>
      </c>
      <c r="AV156" s="11" t="s">
        <v>82</v>
      </c>
      <c r="AW156" s="11" t="s">
        <v>33</v>
      </c>
      <c r="AX156" s="11" t="s">
        <v>72</v>
      </c>
      <c r="AY156" s="210" t="s">
        <v>125</v>
      </c>
    </row>
    <row r="157" s="13" customFormat="1">
      <c r="A157" s="13"/>
      <c r="B157" s="221"/>
      <c r="C157" s="222"/>
      <c r="D157" s="195" t="s">
        <v>135</v>
      </c>
      <c r="E157" s="223" t="s">
        <v>19</v>
      </c>
      <c r="F157" s="224" t="s">
        <v>141</v>
      </c>
      <c r="G157" s="222"/>
      <c r="H157" s="225">
        <v>1188.3599999999999</v>
      </c>
      <c r="I157" s="226"/>
      <c r="J157" s="222"/>
      <c r="K157" s="222"/>
      <c r="L157" s="227"/>
      <c r="M157" s="228"/>
      <c r="N157" s="229"/>
      <c r="O157" s="229"/>
      <c r="P157" s="229"/>
      <c r="Q157" s="229"/>
      <c r="R157" s="229"/>
      <c r="S157" s="229"/>
      <c r="T157" s="230"/>
      <c r="U157" s="13"/>
      <c r="V157" s="13"/>
      <c r="W157" s="13"/>
      <c r="X157" s="13"/>
      <c r="Y157" s="13"/>
      <c r="Z157" s="13"/>
      <c r="AA157" s="13"/>
      <c r="AB157" s="13"/>
      <c r="AC157" s="13"/>
      <c r="AD157" s="13"/>
      <c r="AE157" s="13"/>
      <c r="AT157" s="231" t="s">
        <v>135</v>
      </c>
      <c r="AU157" s="231" t="s">
        <v>72</v>
      </c>
      <c r="AV157" s="13" t="s">
        <v>124</v>
      </c>
      <c r="AW157" s="13" t="s">
        <v>33</v>
      </c>
      <c r="AX157" s="13" t="s">
        <v>80</v>
      </c>
      <c r="AY157" s="231" t="s">
        <v>125</v>
      </c>
    </row>
    <row r="158" s="2" customFormat="1" ht="16.5" customHeight="1">
      <c r="A158" s="38"/>
      <c r="B158" s="39"/>
      <c r="C158" s="182" t="s">
        <v>160</v>
      </c>
      <c r="D158" s="182" t="s">
        <v>119</v>
      </c>
      <c r="E158" s="183" t="s">
        <v>213</v>
      </c>
      <c r="F158" s="184" t="s">
        <v>214</v>
      </c>
      <c r="G158" s="185" t="s">
        <v>144</v>
      </c>
      <c r="H158" s="186">
        <v>415.69799999999998</v>
      </c>
      <c r="I158" s="187"/>
      <c r="J158" s="188">
        <f>ROUND(I158*H158,2)</f>
        <v>0</v>
      </c>
      <c r="K158" s="184" t="s">
        <v>123</v>
      </c>
      <c r="L158" s="44"/>
      <c r="M158" s="189" t="s">
        <v>19</v>
      </c>
      <c r="N158" s="190" t="s">
        <v>43</v>
      </c>
      <c r="O158" s="84"/>
      <c r="P158" s="191">
        <f>O158*H158</f>
        <v>0</v>
      </c>
      <c r="Q158" s="191">
        <v>0</v>
      </c>
      <c r="R158" s="191">
        <f>Q158*H158</f>
        <v>0</v>
      </c>
      <c r="S158" s="191">
        <v>0</v>
      </c>
      <c r="T158" s="192">
        <f>S158*H158</f>
        <v>0</v>
      </c>
      <c r="U158" s="38"/>
      <c r="V158" s="38"/>
      <c r="W158" s="38"/>
      <c r="X158" s="38"/>
      <c r="Y158" s="38"/>
      <c r="Z158" s="38"/>
      <c r="AA158" s="38"/>
      <c r="AB158" s="38"/>
      <c r="AC158" s="38"/>
      <c r="AD158" s="38"/>
      <c r="AE158" s="38"/>
      <c r="AR158" s="193" t="s">
        <v>124</v>
      </c>
      <c r="AT158" s="193" t="s">
        <v>119</v>
      </c>
      <c r="AU158" s="193" t="s">
        <v>72</v>
      </c>
      <c r="AY158" s="17" t="s">
        <v>125</v>
      </c>
      <c r="BE158" s="194">
        <f>IF(N158="základní",J158,0)</f>
        <v>0</v>
      </c>
      <c r="BF158" s="194">
        <f>IF(N158="snížená",J158,0)</f>
        <v>0</v>
      </c>
      <c r="BG158" s="194">
        <f>IF(N158="zákl. přenesená",J158,0)</f>
        <v>0</v>
      </c>
      <c r="BH158" s="194">
        <f>IF(N158="sníž. přenesená",J158,0)</f>
        <v>0</v>
      </c>
      <c r="BI158" s="194">
        <f>IF(N158="nulová",J158,0)</f>
        <v>0</v>
      </c>
      <c r="BJ158" s="17" t="s">
        <v>80</v>
      </c>
      <c r="BK158" s="194">
        <f>ROUND(I158*H158,2)</f>
        <v>0</v>
      </c>
      <c r="BL158" s="17" t="s">
        <v>124</v>
      </c>
      <c r="BM158" s="193" t="s">
        <v>215</v>
      </c>
    </row>
    <row r="159" s="2" customFormat="1">
      <c r="A159" s="38"/>
      <c r="B159" s="39"/>
      <c r="C159" s="40"/>
      <c r="D159" s="195" t="s">
        <v>126</v>
      </c>
      <c r="E159" s="40"/>
      <c r="F159" s="196" t="s">
        <v>214</v>
      </c>
      <c r="G159" s="40"/>
      <c r="H159" s="40"/>
      <c r="I159" s="197"/>
      <c r="J159" s="40"/>
      <c r="K159" s="40"/>
      <c r="L159" s="44"/>
      <c r="M159" s="198"/>
      <c r="N159" s="199"/>
      <c r="O159" s="84"/>
      <c r="P159" s="84"/>
      <c r="Q159" s="84"/>
      <c r="R159" s="84"/>
      <c r="S159" s="84"/>
      <c r="T159" s="85"/>
      <c r="U159" s="38"/>
      <c r="V159" s="38"/>
      <c r="W159" s="38"/>
      <c r="X159" s="38"/>
      <c r="Y159" s="38"/>
      <c r="Z159" s="38"/>
      <c r="AA159" s="38"/>
      <c r="AB159" s="38"/>
      <c r="AC159" s="38"/>
      <c r="AD159" s="38"/>
      <c r="AE159" s="38"/>
      <c r="AT159" s="17" t="s">
        <v>126</v>
      </c>
      <c r="AU159" s="17" t="s">
        <v>72</v>
      </c>
    </row>
    <row r="160" s="11" customFormat="1">
      <c r="A160" s="11"/>
      <c r="B160" s="200"/>
      <c r="C160" s="201"/>
      <c r="D160" s="195" t="s">
        <v>135</v>
      </c>
      <c r="E160" s="202" t="s">
        <v>19</v>
      </c>
      <c r="F160" s="203" t="s">
        <v>216</v>
      </c>
      <c r="G160" s="201"/>
      <c r="H160" s="204">
        <v>415.69799999999998</v>
      </c>
      <c r="I160" s="205"/>
      <c r="J160" s="201"/>
      <c r="K160" s="201"/>
      <c r="L160" s="206"/>
      <c r="M160" s="207"/>
      <c r="N160" s="208"/>
      <c r="O160" s="208"/>
      <c r="P160" s="208"/>
      <c r="Q160" s="208"/>
      <c r="R160" s="208"/>
      <c r="S160" s="208"/>
      <c r="T160" s="209"/>
      <c r="U160" s="11"/>
      <c r="V160" s="11"/>
      <c r="W160" s="11"/>
      <c r="X160" s="11"/>
      <c r="Y160" s="11"/>
      <c r="Z160" s="11"/>
      <c r="AA160" s="11"/>
      <c r="AB160" s="11"/>
      <c r="AC160" s="11"/>
      <c r="AD160" s="11"/>
      <c r="AE160" s="11"/>
      <c r="AT160" s="210" t="s">
        <v>135</v>
      </c>
      <c r="AU160" s="210" t="s">
        <v>72</v>
      </c>
      <c r="AV160" s="11" t="s">
        <v>82</v>
      </c>
      <c r="AW160" s="11" t="s">
        <v>33</v>
      </c>
      <c r="AX160" s="11" t="s">
        <v>72</v>
      </c>
      <c r="AY160" s="210" t="s">
        <v>125</v>
      </c>
    </row>
    <row r="161" s="13" customFormat="1">
      <c r="A161" s="13"/>
      <c r="B161" s="221"/>
      <c r="C161" s="222"/>
      <c r="D161" s="195" t="s">
        <v>135</v>
      </c>
      <c r="E161" s="223" t="s">
        <v>19</v>
      </c>
      <c r="F161" s="224" t="s">
        <v>141</v>
      </c>
      <c r="G161" s="222"/>
      <c r="H161" s="225">
        <v>415.69799999999998</v>
      </c>
      <c r="I161" s="226"/>
      <c r="J161" s="222"/>
      <c r="K161" s="222"/>
      <c r="L161" s="227"/>
      <c r="M161" s="228"/>
      <c r="N161" s="229"/>
      <c r="O161" s="229"/>
      <c r="P161" s="229"/>
      <c r="Q161" s="229"/>
      <c r="R161" s="229"/>
      <c r="S161" s="229"/>
      <c r="T161" s="230"/>
      <c r="U161" s="13"/>
      <c r="V161" s="13"/>
      <c r="W161" s="13"/>
      <c r="X161" s="13"/>
      <c r="Y161" s="13"/>
      <c r="Z161" s="13"/>
      <c r="AA161" s="13"/>
      <c r="AB161" s="13"/>
      <c r="AC161" s="13"/>
      <c r="AD161" s="13"/>
      <c r="AE161" s="13"/>
      <c r="AT161" s="231" t="s">
        <v>135</v>
      </c>
      <c r="AU161" s="231" t="s">
        <v>72</v>
      </c>
      <c r="AV161" s="13" t="s">
        <v>124</v>
      </c>
      <c r="AW161" s="13" t="s">
        <v>33</v>
      </c>
      <c r="AX161" s="13" t="s">
        <v>80</v>
      </c>
      <c r="AY161" s="231" t="s">
        <v>125</v>
      </c>
    </row>
    <row r="162" s="2" customFormat="1" ht="16.5" customHeight="1">
      <c r="A162" s="38"/>
      <c r="B162" s="39"/>
      <c r="C162" s="182" t="s">
        <v>8</v>
      </c>
      <c r="D162" s="182" t="s">
        <v>119</v>
      </c>
      <c r="E162" s="183" t="s">
        <v>217</v>
      </c>
      <c r="F162" s="184" t="s">
        <v>218</v>
      </c>
      <c r="G162" s="185" t="s">
        <v>122</v>
      </c>
      <c r="H162" s="186">
        <v>12236</v>
      </c>
      <c r="I162" s="187"/>
      <c r="J162" s="188">
        <f>ROUND(I162*H162,2)</f>
        <v>0</v>
      </c>
      <c r="K162" s="184" t="s">
        <v>123</v>
      </c>
      <c r="L162" s="44"/>
      <c r="M162" s="189" t="s">
        <v>19</v>
      </c>
      <c r="N162" s="190" t="s">
        <v>43</v>
      </c>
      <c r="O162" s="84"/>
      <c r="P162" s="191">
        <f>O162*H162</f>
        <v>0</v>
      </c>
      <c r="Q162" s="191">
        <v>0</v>
      </c>
      <c r="R162" s="191">
        <f>Q162*H162</f>
        <v>0</v>
      </c>
      <c r="S162" s="191">
        <v>0</v>
      </c>
      <c r="T162" s="192">
        <f>S162*H162</f>
        <v>0</v>
      </c>
      <c r="U162" s="38"/>
      <c r="V162" s="38"/>
      <c r="W162" s="38"/>
      <c r="X162" s="38"/>
      <c r="Y162" s="38"/>
      <c r="Z162" s="38"/>
      <c r="AA162" s="38"/>
      <c r="AB162" s="38"/>
      <c r="AC162" s="38"/>
      <c r="AD162" s="38"/>
      <c r="AE162" s="38"/>
      <c r="AR162" s="193" t="s">
        <v>124</v>
      </c>
      <c r="AT162" s="193" t="s">
        <v>119</v>
      </c>
      <c r="AU162" s="193" t="s">
        <v>72</v>
      </c>
      <c r="AY162" s="17" t="s">
        <v>125</v>
      </c>
      <c r="BE162" s="194">
        <f>IF(N162="základní",J162,0)</f>
        <v>0</v>
      </c>
      <c r="BF162" s="194">
        <f>IF(N162="snížená",J162,0)</f>
        <v>0</v>
      </c>
      <c r="BG162" s="194">
        <f>IF(N162="zákl. přenesená",J162,0)</f>
        <v>0</v>
      </c>
      <c r="BH162" s="194">
        <f>IF(N162="sníž. přenesená",J162,0)</f>
        <v>0</v>
      </c>
      <c r="BI162" s="194">
        <f>IF(N162="nulová",J162,0)</f>
        <v>0</v>
      </c>
      <c r="BJ162" s="17" t="s">
        <v>80</v>
      </c>
      <c r="BK162" s="194">
        <f>ROUND(I162*H162,2)</f>
        <v>0</v>
      </c>
      <c r="BL162" s="17" t="s">
        <v>124</v>
      </c>
      <c r="BM162" s="193" t="s">
        <v>219</v>
      </c>
    </row>
    <row r="163" s="2" customFormat="1">
      <c r="A163" s="38"/>
      <c r="B163" s="39"/>
      <c r="C163" s="40"/>
      <c r="D163" s="195" t="s">
        <v>126</v>
      </c>
      <c r="E163" s="40"/>
      <c r="F163" s="196" t="s">
        <v>218</v>
      </c>
      <c r="G163" s="40"/>
      <c r="H163" s="40"/>
      <c r="I163" s="197"/>
      <c r="J163" s="40"/>
      <c r="K163" s="40"/>
      <c r="L163" s="44"/>
      <c r="M163" s="198"/>
      <c r="N163" s="199"/>
      <c r="O163" s="84"/>
      <c r="P163" s="84"/>
      <c r="Q163" s="84"/>
      <c r="R163" s="84"/>
      <c r="S163" s="84"/>
      <c r="T163" s="85"/>
      <c r="U163" s="38"/>
      <c r="V163" s="38"/>
      <c r="W163" s="38"/>
      <c r="X163" s="38"/>
      <c r="Y163" s="38"/>
      <c r="Z163" s="38"/>
      <c r="AA163" s="38"/>
      <c r="AB163" s="38"/>
      <c r="AC163" s="38"/>
      <c r="AD163" s="38"/>
      <c r="AE163" s="38"/>
      <c r="AT163" s="17" t="s">
        <v>126</v>
      </c>
      <c r="AU163" s="17" t="s">
        <v>72</v>
      </c>
    </row>
    <row r="164" s="12" customFormat="1">
      <c r="A164" s="12"/>
      <c r="B164" s="211"/>
      <c r="C164" s="212"/>
      <c r="D164" s="195" t="s">
        <v>135</v>
      </c>
      <c r="E164" s="213" t="s">
        <v>19</v>
      </c>
      <c r="F164" s="214" t="s">
        <v>220</v>
      </c>
      <c r="G164" s="212"/>
      <c r="H164" s="213" t="s">
        <v>19</v>
      </c>
      <c r="I164" s="215"/>
      <c r="J164" s="212"/>
      <c r="K164" s="212"/>
      <c r="L164" s="216"/>
      <c r="M164" s="217"/>
      <c r="N164" s="218"/>
      <c r="O164" s="218"/>
      <c r="P164" s="218"/>
      <c r="Q164" s="218"/>
      <c r="R164" s="218"/>
      <c r="S164" s="218"/>
      <c r="T164" s="219"/>
      <c r="U164" s="12"/>
      <c r="V164" s="12"/>
      <c r="W164" s="12"/>
      <c r="X164" s="12"/>
      <c r="Y164" s="12"/>
      <c r="Z164" s="12"/>
      <c r="AA164" s="12"/>
      <c r="AB164" s="12"/>
      <c r="AC164" s="12"/>
      <c r="AD164" s="12"/>
      <c r="AE164" s="12"/>
      <c r="AT164" s="220" t="s">
        <v>135</v>
      </c>
      <c r="AU164" s="220" t="s">
        <v>72</v>
      </c>
      <c r="AV164" s="12" t="s">
        <v>80</v>
      </c>
      <c r="AW164" s="12" t="s">
        <v>33</v>
      </c>
      <c r="AX164" s="12" t="s">
        <v>72</v>
      </c>
      <c r="AY164" s="220" t="s">
        <v>125</v>
      </c>
    </row>
    <row r="165" s="11" customFormat="1">
      <c r="A165" s="11"/>
      <c r="B165" s="200"/>
      <c r="C165" s="201"/>
      <c r="D165" s="195" t="s">
        <v>135</v>
      </c>
      <c r="E165" s="202" t="s">
        <v>19</v>
      </c>
      <c r="F165" s="203" t="s">
        <v>221</v>
      </c>
      <c r="G165" s="201"/>
      <c r="H165" s="204">
        <v>12236</v>
      </c>
      <c r="I165" s="205"/>
      <c r="J165" s="201"/>
      <c r="K165" s="201"/>
      <c r="L165" s="206"/>
      <c r="M165" s="207"/>
      <c r="N165" s="208"/>
      <c r="O165" s="208"/>
      <c r="P165" s="208"/>
      <c r="Q165" s="208"/>
      <c r="R165" s="208"/>
      <c r="S165" s="208"/>
      <c r="T165" s="209"/>
      <c r="U165" s="11"/>
      <c r="V165" s="11"/>
      <c r="W165" s="11"/>
      <c r="X165" s="11"/>
      <c r="Y165" s="11"/>
      <c r="Z165" s="11"/>
      <c r="AA165" s="11"/>
      <c r="AB165" s="11"/>
      <c r="AC165" s="11"/>
      <c r="AD165" s="11"/>
      <c r="AE165" s="11"/>
      <c r="AT165" s="210" t="s">
        <v>135</v>
      </c>
      <c r="AU165" s="210" t="s">
        <v>72</v>
      </c>
      <c r="AV165" s="11" t="s">
        <v>82</v>
      </c>
      <c r="AW165" s="11" t="s">
        <v>33</v>
      </c>
      <c r="AX165" s="11" t="s">
        <v>72</v>
      </c>
      <c r="AY165" s="210" t="s">
        <v>125</v>
      </c>
    </row>
    <row r="166" s="13" customFormat="1">
      <c r="A166" s="13"/>
      <c r="B166" s="221"/>
      <c r="C166" s="222"/>
      <c r="D166" s="195" t="s">
        <v>135</v>
      </c>
      <c r="E166" s="223" t="s">
        <v>19</v>
      </c>
      <c r="F166" s="224" t="s">
        <v>141</v>
      </c>
      <c r="G166" s="222"/>
      <c r="H166" s="225">
        <v>12236</v>
      </c>
      <c r="I166" s="226"/>
      <c r="J166" s="222"/>
      <c r="K166" s="222"/>
      <c r="L166" s="227"/>
      <c r="M166" s="228"/>
      <c r="N166" s="229"/>
      <c r="O166" s="229"/>
      <c r="P166" s="229"/>
      <c r="Q166" s="229"/>
      <c r="R166" s="229"/>
      <c r="S166" s="229"/>
      <c r="T166" s="230"/>
      <c r="U166" s="13"/>
      <c r="V166" s="13"/>
      <c r="W166" s="13"/>
      <c r="X166" s="13"/>
      <c r="Y166" s="13"/>
      <c r="Z166" s="13"/>
      <c r="AA166" s="13"/>
      <c r="AB166" s="13"/>
      <c r="AC166" s="13"/>
      <c r="AD166" s="13"/>
      <c r="AE166" s="13"/>
      <c r="AT166" s="231" t="s">
        <v>135</v>
      </c>
      <c r="AU166" s="231" t="s">
        <v>72</v>
      </c>
      <c r="AV166" s="13" t="s">
        <v>124</v>
      </c>
      <c r="AW166" s="13" t="s">
        <v>33</v>
      </c>
      <c r="AX166" s="13" t="s">
        <v>80</v>
      </c>
      <c r="AY166" s="231" t="s">
        <v>125</v>
      </c>
    </row>
    <row r="167" s="2" customFormat="1" ht="16.5" customHeight="1">
      <c r="A167" s="38"/>
      <c r="B167" s="39"/>
      <c r="C167" s="182" t="s">
        <v>165</v>
      </c>
      <c r="D167" s="182" t="s">
        <v>119</v>
      </c>
      <c r="E167" s="183" t="s">
        <v>222</v>
      </c>
      <c r="F167" s="184" t="s">
        <v>223</v>
      </c>
      <c r="G167" s="185" t="s">
        <v>122</v>
      </c>
      <c r="H167" s="186">
        <v>790</v>
      </c>
      <c r="I167" s="187"/>
      <c r="J167" s="188">
        <f>ROUND(I167*H167,2)</f>
        <v>0</v>
      </c>
      <c r="K167" s="184" t="s">
        <v>123</v>
      </c>
      <c r="L167" s="44"/>
      <c r="M167" s="189" t="s">
        <v>19</v>
      </c>
      <c r="N167" s="190" t="s">
        <v>43</v>
      </c>
      <c r="O167" s="84"/>
      <c r="P167" s="191">
        <f>O167*H167</f>
        <v>0</v>
      </c>
      <c r="Q167" s="191">
        <v>0</v>
      </c>
      <c r="R167" s="191">
        <f>Q167*H167</f>
        <v>0</v>
      </c>
      <c r="S167" s="191">
        <v>0</v>
      </c>
      <c r="T167" s="192">
        <f>S167*H167</f>
        <v>0</v>
      </c>
      <c r="U167" s="38"/>
      <c r="V167" s="38"/>
      <c r="W167" s="38"/>
      <c r="X167" s="38"/>
      <c r="Y167" s="38"/>
      <c r="Z167" s="38"/>
      <c r="AA167" s="38"/>
      <c r="AB167" s="38"/>
      <c r="AC167" s="38"/>
      <c r="AD167" s="38"/>
      <c r="AE167" s="38"/>
      <c r="AR167" s="193" t="s">
        <v>124</v>
      </c>
      <c r="AT167" s="193" t="s">
        <v>119</v>
      </c>
      <c r="AU167" s="193" t="s">
        <v>72</v>
      </c>
      <c r="AY167" s="17" t="s">
        <v>125</v>
      </c>
      <c r="BE167" s="194">
        <f>IF(N167="základní",J167,0)</f>
        <v>0</v>
      </c>
      <c r="BF167" s="194">
        <f>IF(N167="snížená",J167,0)</f>
        <v>0</v>
      </c>
      <c r="BG167" s="194">
        <f>IF(N167="zákl. přenesená",J167,0)</f>
        <v>0</v>
      </c>
      <c r="BH167" s="194">
        <f>IF(N167="sníž. přenesená",J167,0)</f>
        <v>0</v>
      </c>
      <c r="BI167" s="194">
        <f>IF(N167="nulová",J167,0)</f>
        <v>0</v>
      </c>
      <c r="BJ167" s="17" t="s">
        <v>80</v>
      </c>
      <c r="BK167" s="194">
        <f>ROUND(I167*H167,2)</f>
        <v>0</v>
      </c>
      <c r="BL167" s="17" t="s">
        <v>124</v>
      </c>
      <c r="BM167" s="193" t="s">
        <v>224</v>
      </c>
    </row>
    <row r="168" s="2" customFormat="1">
      <c r="A168" s="38"/>
      <c r="B168" s="39"/>
      <c r="C168" s="40"/>
      <c r="D168" s="195" t="s">
        <v>126</v>
      </c>
      <c r="E168" s="40"/>
      <c r="F168" s="196" t="s">
        <v>223</v>
      </c>
      <c r="G168" s="40"/>
      <c r="H168" s="40"/>
      <c r="I168" s="197"/>
      <c r="J168" s="40"/>
      <c r="K168" s="40"/>
      <c r="L168" s="44"/>
      <c r="M168" s="198"/>
      <c r="N168" s="199"/>
      <c r="O168" s="84"/>
      <c r="P168" s="84"/>
      <c r="Q168" s="84"/>
      <c r="R168" s="84"/>
      <c r="S168" s="84"/>
      <c r="T168" s="85"/>
      <c r="U168" s="38"/>
      <c r="V168" s="38"/>
      <c r="W168" s="38"/>
      <c r="X168" s="38"/>
      <c r="Y168" s="38"/>
      <c r="Z168" s="38"/>
      <c r="AA168" s="38"/>
      <c r="AB168" s="38"/>
      <c r="AC168" s="38"/>
      <c r="AD168" s="38"/>
      <c r="AE168" s="38"/>
      <c r="AT168" s="17" t="s">
        <v>126</v>
      </c>
      <c r="AU168" s="17" t="s">
        <v>72</v>
      </c>
    </row>
    <row r="169" s="12" customFormat="1">
      <c r="A169" s="12"/>
      <c r="B169" s="211"/>
      <c r="C169" s="212"/>
      <c r="D169" s="195" t="s">
        <v>135</v>
      </c>
      <c r="E169" s="213" t="s">
        <v>19</v>
      </c>
      <c r="F169" s="214" t="s">
        <v>225</v>
      </c>
      <c r="G169" s="212"/>
      <c r="H169" s="213" t="s">
        <v>19</v>
      </c>
      <c r="I169" s="215"/>
      <c r="J169" s="212"/>
      <c r="K169" s="212"/>
      <c r="L169" s="216"/>
      <c r="M169" s="217"/>
      <c r="N169" s="218"/>
      <c r="O169" s="218"/>
      <c r="P169" s="218"/>
      <c r="Q169" s="218"/>
      <c r="R169" s="218"/>
      <c r="S169" s="218"/>
      <c r="T169" s="219"/>
      <c r="U169" s="12"/>
      <c r="V169" s="12"/>
      <c r="W169" s="12"/>
      <c r="X169" s="12"/>
      <c r="Y169" s="12"/>
      <c r="Z169" s="12"/>
      <c r="AA169" s="12"/>
      <c r="AB169" s="12"/>
      <c r="AC169" s="12"/>
      <c r="AD169" s="12"/>
      <c r="AE169" s="12"/>
      <c r="AT169" s="220" t="s">
        <v>135</v>
      </c>
      <c r="AU169" s="220" t="s">
        <v>72</v>
      </c>
      <c r="AV169" s="12" t="s">
        <v>80</v>
      </c>
      <c r="AW169" s="12" t="s">
        <v>33</v>
      </c>
      <c r="AX169" s="12" t="s">
        <v>72</v>
      </c>
      <c r="AY169" s="220" t="s">
        <v>125</v>
      </c>
    </row>
    <row r="170" s="11" customFormat="1">
      <c r="A170" s="11"/>
      <c r="B170" s="200"/>
      <c r="C170" s="201"/>
      <c r="D170" s="195" t="s">
        <v>135</v>
      </c>
      <c r="E170" s="202" t="s">
        <v>19</v>
      </c>
      <c r="F170" s="203" t="s">
        <v>226</v>
      </c>
      <c r="G170" s="201"/>
      <c r="H170" s="204">
        <v>790</v>
      </c>
      <c r="I170" s="205"/>
      <c r="J170" s="201"/>
      <c r="K170" s="201"/>
      <c r="L170" s="206"/>
      <c r="M170" s="207"/>
      <c r="N170" s="208"/>
      <c r="O170" s="208"/>
      <c r="P170" s="208"/>
      <c r="Q170" s="208"/>
      <c r="R170" s="208"/>
      <c r="S170" s="208"/>
      <c r="T170" s="209"/>
      <c r="U170" s="11"/>
      <c r="V170" s="11"/>
      <c r="W170" s="11"/>
      <c r="X170" s="11"/>
      <c r="Y170" s="11"/>
      <c r="Z170" s="11"/>
      <c r="AA170" s="11"/>
      <c r="AB170" s="11"/>
      <c r="AC170" s="11"/>
      <c r="AD170" s="11"/>
      <c r="AE170" s="11"/>
      <c r="AT170" s="210" t="s">
        <v>135</v>
      </c>
      <c r="AU170" s="210" t="s">
        <v>72</v>
      </c>
      <c r="AV170" s="11" t="s">
        <v>82</v>
      </c>
      <c r="AW170" s="11" t="s">
        <v>33</v>
      </c>
      <c r="AX170" s="11" t="s">
        <v>72</v>
      </c>
      <c r="AY170" s="210" t="s">
        <v>125</v>
      </c>
    </row>
    <row r="171" s="13" customFormat="1">
      <c r="A171" s="13"/>
      <c r="B171" s="221"/>
      <c r="C171" s="222"/>
      <c r="D171" s="195" t="s">
        <v>135</v>
      </c>
      <c r="E171" s="223" t="s">
        <v>19</v>
      </c>
      <c r="F171" s="224" t="s">
        <v>141</v>
      </c>
      <c r="G171" s="222"/>
      <c r="H171" s="225">
        <v>790</v>
      </c>
      <c r="I171" s="226"/>
      <c r="J171" s="222"/>
      <c r="K171" s="222"/>
      <c r="L171" s="227"/>
      <c r="M171" s="228"/>
      <c r="N171" s="229"/>
      <c r="O171" s="229"/>
      <c r="P171" s="229"/>
      <c r="Q171" s="229"/>
      <c r="R171" s="229"/>
      <c r="S171" s="229"/>
      <c r="T171" s="230"/>
      <c r="U171" s="13"/>
      <c r="V171" s="13"/>
      <c r="W171" s="13"/>
      <c r="X171" s="13"/>
      <c r="Y171" s="13"/>
      <c r="Z171" s="13"/>
      <c r="AA171" s="13"/>
      <c r="AB171" s="13"/>
      <c r="AC171" s="13"/>
      <c r="AD171" s="13"/>
      <c r="AE171" s="13"/>
      <c r="AT171" s="231" t="s">
        <v>135</v>
      </c>
      <c r="AU171" s="231" t="s">
        <v>72</v>
      </c>
      <c r="AV171" s="13" t="s">
        <v>124</v>
      </c>
      <c r="AW171" s="13" t="s">
        <v>33</v>
      </c>
      <c r="AX171" s="13" t="s">
        <v>80</v>
      </c>
      <c r="AY171" s="231" t="s">
        <v>125</v>
      </c>
    </row>
    <row r="172" s="2" customFormat="1" ht="16.5" customHeight="1">
      <c r="A172" s="38"/>
      <c r="B172" s="39"/>
      <c r="C172" s="182" t="s">
        <v>227</v>
      </c>
      <c r="D172" s="182" t="s">
        <v>119</v>
      </c>
      <c r="E172" s="183" t="s">
        <v>228</v>
      </c>
      <c r="F172" s="184" t="s">
        <v>229</v>
      </c>
      <c r="G172" s="185" t="s">
        <v>230</v>
      </c>
      <c r="H172" s="186">
        <v>2382.9000000000001</v>
      </c>
      <c r="I172" s="187"/>
      <c r="J172" s="188">
        <f>ROUND(I172*H172,2)</f>
        <v>0</v>
      </c>
      <c r="K172" s="184" t="s">
        <v>123</v>
      </c>
      <c r="L172" s="44"/>
      <c r="M172" s="189" t="s">
        <v>19</v>
      </c>
      <c r="N172" s="190" t="s">
        <v>43</v>
      </c>
      <c r="O172" s="84"/>
      <c r="P172" s="191">
        <f>O172*H172</f>
        <v>0</v>
      </c>
      <c r="Q172" s="191">
        <v>0</v>
      </c>
      <c r="R172" s="191">
        <f>Q172*H172</f>
        <v>0</v>
      </c>
      <c r="S172" s="191">
        <v>0</v>
      </c>
      <c r="T172" s="192">
        <f>S172*H172</f>
        <v>0</v>
      </c>
      <c r="U172" s="38"/>
      <c r="V172" s="38"/>
      <c r="W172" s="38"/>
      <c r="X172" s="38"/>
      <c r="Y172" s="38"/>
      <c r="Z172" s="38"/>
      <c r="AA172" s="38"/>
      <c r="AB172" s="38"/>
      <c r="AC172" s="38"/>
      <c r="AD172" s="38"/>
      <c r="AE172" s="38"/>
      <c r="AR172" s="193" t="s">
        <v>124</v>
      </c>
      <c r="AT172" s="193" t="s">
        <v>119</v>
      </c>
      <c r="AU172" s="193" t="s">
        <v>72</v>
      </c>
      <c r="AY172" s="17" t="s">
        <v>125</v>
      </c>
      <c r="BE172" s="194">
        <f>IF(N172="základní",J172,0)</f>
        <v>0</v>
      </c>
      <c r="BF172" s="194">
        <f>IF(N172="snížená",J172,0)</f>
        <v>0</v>
      </c>
      <c r="BG172" s="194">
        <f>IF(N172="zákl. přenesená",J172,0)</f>
        <v>0</v>
      </c>
      <c r="BH172" s="194">
        <f>IF(N172="sníž. přenesená",J172,0)</f>
        <v>0</v>
      </c>
      <c r="BI172" s="194">
        <f>IF(N172="nulová",J172,0)</f>
        <v>0</v>
      </c>
      <c r="BJ172" s="17" t="s">
        <v>80</v>
      </c>
      <c r="BK172" s="194">
        <f>ROUND(I172*H172,2)</f>
        <v>0</v>
      </c>
      <c r="BL172" s="17" t="s">
        <v>124</v>
      </c>
      <c r="BM172" s="193" t="s">
        <v>231</v>
      </c>
    </row>
    <row r="173" s="2" customFormat="1">
      <c r="A173" s="38"/>
      <c r="B173" s="39"/>
      <c r="C173" s="40"/>
      <c r="D173" s="195" t="s">
        <v>126</v>
      </c>
      <c r="E173" s="40"/>
      <c r="F173" s="196" t="s">
        <v>229</v>
      </c>
      <c r="G173" s="40"/>
      <c r="H173" s="40"/>
      <c r="I173" s="197"/>
      <c r="J173" s="40"/>
      <c r="K173" s="40"/>
      <c r="L173" s="44"/>
      <c r="M173" s="198"/>
      <c r="N173" s="199"/>
      <c r="O173" s="84"/>
      <c r="P173" s="84"/>
      <c r="Q173" s="84"/>
      <c r="R173" s="84"/>
      <c r="S173" s="84"/>
      <c r="T173" s="85"/>
      <c r="U173" s="38"/>
      <c r="V173" s="38"/>
      <c r="W173" s="38"/>
      <c r="X173" s="38"/>
      <c r="Y173" s="38"/>
      <c r="Z173" s="38"/>
      <c r="AA173" s="38"/>
      <c r="AB173" s="38"/>
      <c r="AC173" s="38"/>
      <c r="AD173" s="38"/>
      <c r="AE173" s="38"/>
      <c r="AT173" s="17" t="s">
        <v>126</v>
      </c>
      <c r="AU173" s="17" t="s">
        <v>72</v>
      </c>
    </row>
    <row r="174" s="11" customFormat="1">
      <c r="A174" s="11"/>
      <c r="B174" s="200"/>
      <c r="C174" s="201"/>
      <c r="D174" s="195" t="s">
        <v>135</v>
      </c>
      <c r="E174" s="202" t="s">
        <v>19</v>
      </c>
      <c r="F174" s="203" t="s">
        <v>232</v>
      </c>
      <c r="G174" s="201"/>
      <c r="H174" s="204">
        <v>2382.9000000000001</v>
      </c>
      <c r="I174" s="205"/>
      <c r="J174" s="201"/>
      <c r="K174" s="201"/>
      <c r="L174" s="206"/>
      <c r="M174" s="207"/>
      <c r="N174" s="208"/>
      <c r="O174" s="208"/>
      <c r="P174" s="208"/>
      <c r="Q174" s="208"/>
      <c r="R174" s="208"/>
      <c r="S174" s="208"/>
      <c r="T174" s="209"/>
      <c r="U174" s="11"/>
      <c r="V174" s="11"/>
      <c r="W174" s="11"/>
      <c r="X174" s="11"/>
      <c r="Y174" s="11"/>
      <c r="Z174" s="11"/>
      <c r="AA174" s="11"/>
      <c r="AB174" s="11"/>
      <c r="AC174" s="11"/>
      <c r="AD174" s="11"/>
      <c r="AE174" s="11"/>
      <c r="AT174" s="210" t="s">
        <v>135</v>
      </c>
      <c r="AU174" s="210" t="s">
        <v>72</v>
      </c>
      <c r="AV174" s="11" t="s">
        <v>82</v>
      </c>
      <c r="AW174" s="11" t="s">
        <v>33</v>
      </c>
      <c r="AX174" s="11" t="s">
        <v>72</v>
      </c>
      <c r="AY174" s="210" t="s">
        <v>125</v>
      </c>
    </row>
    <row r="175" s="13" customFormat="1">
      <c r="A175" s="13"/>
      <c r="B175" s="221"/>
      <c r="C175" s="222"/>
      <c r="D175" s="195" t="s">
        <v>135</v>
      </c>
      <c r="E175" s="223" t="s">
        <v>19</v>
      </c>
      <c r="F175" s="224" t="s">
        <v>141</v>
      </c>
      <c r="G175" s="222"/>
      <c r="H175" s="225">
        <v>2382.9000000000001</v>
      </c>
      <c r="I175" s="226"/>
      <c r="J175" s="222"/>
      <c r="K175" s="222"/>
      <c r="L175" s="227"/>
      <c r="M175" s="228"/>
      <c r="N175" s="229"/>
      <c r="O175" s="229"/>
      <c r="P175" s="229"/>
      <c r="Q175" s="229"/>
      <c r="R175" s="229"/>
      <c r="S175" s="229"/>
      <c r="T175" s="230"/>
      <c r="U175" s="13"/>
      <c r="V175" s="13"/>
      <c r="W175" s="13"/>
      <c r="X175" s="13"/>
      <c r="Y175" s="13"/>
      <c r="Z175" s="13"/>
      <c r="AA175" s="13"/>
      <c r="AB175" s="13"/>
      <c r="AC175" s="13"/>
      <c r="AD175" s="13"/>
      <c r="AE175" s="13"/>
      <c r="AT175" s="231" t="s">
        <v>135</v>
      </c>
      <c r="AU175" s="231" t="s">
        <v>72</v>
      </c>
      <c r="AV175" s="13" t="s">
        <v>124</v>
      </c>
      <c r="AW175" s="13" t="s">
        <v>33</v>
      </c>
      <c r="AX175" s="13" t="s">
        <v>80</v>
      </c>
      <c r="AY175" s="231" t="s">
        <v>125</v>
      </c>
    </row>
    <row r="176" s="2" customFormat="1" ht="24.15" customHeight="1">
      <c r="A176" s="38"/>
      <c r="B176" s="39"/>
      <c r="C176" s="182" t="s">
        <v>183</v>
      </c>
      <c r="D176" s="182" t="s">
        <v>119</v>
      </c>
      <c r="E176" s="183" t="s">
        <v>233</v>
      </c>
      <c r="F176" s="184" t="s">
        <v>234</v>
      </c>
      <c r="G176" s="185" t="s">
        <v>235</v>
      </c>
      <c r="H176" s="186">
        <v>15.885999999999999</v>
      </c>
      <c r="I176" s="187"/>
      <c r="J176" s="188">
        <f>ROUND(I176*H176,2)</f>
        <v>0</v>
      </c>
      <c r="K176" s="184" t="s">
        <v>123</v>
      </c>
      <c r="L176" s="44"/>
      <c r="M176" s="189" t="s">
        <v>19</v>
      </c>
      <c r="N176" s="190" t="s">
        <v>43</v>
      </c>
      <c r="O176" s="84"/>
      <c r="P176" s="191">
        <f>O176*H176</f>
        <v>0</v>
      </c>
      <c r="Q176" s="191">
        <v>0</v>
      </c>
      <c r="R176" s="191">
        <f>Q176*H176</f>
        <v>0</v>
      </c>
      <c r="S176" s="191">
        <v>0</v>
      </c>
      <c r="T176" s="192">
        <f>S176*H176</f>
        <v>0</v>
      </c>
      <c r="U176" s="38"/>
      <c r="V176" s="38"/>
      <c r="W176" s="38"/>
      <c r="X176" s="38"/>
      <c r="Y176" s="38"/>
      <c r="Z176" s="38"/>
      <c r="AA176" s="38"/>
      <c r="AB176" s="38"/>
      <c r="AC176" s="38"/>
      <c r="AD176" s="38"/>
      <c r="AE176" s="38"/>
      <c r="AR176" s="193" t="s">
        <v>124</v>
      </c>
      <c r="AT176" s="193" t="s">
        <v>119</v>
      </c>
      <c r="AU176" s="193" t="s">
        <v>72</v>
      </c>
      <c r="AY176" s="17" t="s">
        <v>125</v>
      </c>
      <c r="BE176" s="194">
        <f>IF(N176="základní",J176,0)</f>
        <v>0</v>
      </c>
      <c r="BF176" s="194">
        <f>IF(N176="snížená",J176,0)</f>
        <v>0</v>
      </c>
      <c r="BG176" s="194">
        <f>IF(N176="zákl. přenesená",J176,0)</f>
        <v>0</v>
      </c>
      <c r="BH176" s="194">
        <f>IF(N176="sníž. přenesená",J176,0)</f>
        <v>0</v>
      </c>
      <c r="BI176" s="194">
        <f>IF(N176="nulová",J176,0)</f>
        <v>0</v>
      </c>
      <c r="BJ176" s="17" t="s">
        <v>80</v>
      </c>
      <c r="BK176" s="194">
        <f>ROUND(I176*H176,2)</f>
        <v>0</v>
      </c>
      <c r="BL176" s="17" t="s">
        <v>124</v>
      </c>
      <c r="BM176" s="193" t="s">
        <v>236</v>
      </c>
    </row>
    <row r="177" s="2" customFormat="1">
      <c r="A177" s="38"/>
      <c r="B177" s="39"/>
      <c r="C177" s="40"/>
      <c r="D177" s="195" t="s">
        <v>126</v>
      </c>
      <c r="E177" s="40"/>
      <c r="F177" s="196" t="s">
        <v>234</v>
      </c>
      <c r="G177" s="40"/>
      <c r="H177" s="40"/>
      <c r="I177" s="197"/>
      <c r="J177" s="40"/>
      <c r="K177" s="40"/>
      <c r="L177" s="44"/>
      <c r="M177" s="198"/>
      <c r="N177" s="199"/>
      <c r="O177" s="84"/>
      <c r="P177" s="84"/>
      <c r="Q177" s="84"/>
      <c r="R177" s="84"/>
      <c r="S177" s="84"/>
      <c r="T177" s="85"/>
      <c r="U177" s="38"/>
      <c r="V177" s="38"/>
      <c r="W177" s="38"/>
      <c r="X177" s="38"/>
      <c r="Y177" s="38"/>
      <c r="Z177" s="38"/>
      <c r="AA177" s="38"/>
      <c r="AB177" s="38"/>
      <c r="AC177" s="38"/>
      <c r="AD177" s="38"/>
      <c r="AE177" s="38"/>
      <c r="AT177" s="17" t="s">
        <v>126</v>
      </c>
      <c r="AU177" s="17" t="s">
        <v>72</v>
      </c>
    </row>
    <row r="178" s="11" customFormat="1">
      <c r="A178" s="11"/>
      <c r="B178" s="200"/>
      <c r="C178" s="201"/>
      <c r="D178" s="195" t="s">
        <v>135</v>
      </c>
      <c r="E178" s="202" t="s">
        <v>19</v>
      </c>
      <c r="F178" s="203" t="s">
        <v>237</v>
      </c>
      <c r="G178" s="201"/>
      <c r="H178" s="204">
        <v>15.885999999999999</v>
      </c>
      <c r="I178" s="205"/>
      <c r="J178" s="201"/>
      <c r="K178" s="201"/>
      <c r="L178" s="206"/>
      <c r="M178" s="207"/>
      <c r="N178" s="208"/>
      <c r="O178" s="208"/>
      <c r="P178" s="208"/>
      <c r="Q178" s="208"/>
      <c r="R178" s="208"/>
      <c r="S178" s="208"/>
      <c r="T178" s="209"/>
      <c r="U178" s="11"/>
      <c r="V178" s="11"/>
      <c r="W178" s="11"/>
      <c r="X178" s="11"/>
      <c r="Y178" s="11"/>
      <c r="Z178" s="11"/>
      <c r="AA178" s="11"/>
      <c r="AB178" s="11"/>
      <c r="AC178" s="11"/>
      <c r="AD178" s="11"/>
      <c r="AE178" s="11"/>
      <c r="AT178" s="210" t="s">
        <v>135</v>
      </c>
      <c r="AU178" s="210" t="s">
        <v>72</v>
      </c>
      <c r="AV178" s="11" t="s">
        <v>82</v>
      </c>
      <c r="AW178" s="11" t="s">
        <v>33</v>
      </c>
      <c r="AX178" s="11" t="s">
        <v>72</v>
      </c>
      <c r="AY178" s="210" t="s">
        <v>125</v>
      </c>
    </row>
    <row r="179" s="13" customFormat="1">
      <c r="A179" s="13"/>
      <c r="B179" s="221"/>
      <c r="C179" s="222"/>
      <c r="D179" s="195" t="s">
        <v>135</v>
      </c>
      <c r="E179" s="223" t="s">
        <v>19</v>
      </c>
      <c r="F179" s="224" t="s">
        <v>141</v>
      </c>
      <c r="G179" s="222"/>
      <c r="H179" s="225">
        <v>15.885999999999999</v>
      </c>
      <c r="I179" s="226"/>
      <c r="J179" s="222"/>
      <c r="K179" s="222"/>
      <c r="L179" s="227"/>
      <c r="M179" s="228"/>
      <c r="N179" s="229"/>
      <c r="O179" s="229"/>
      <c r="P179" s="229"/>
      <c r="Q179" s="229"/>
      <c r="R179" s="229"/>
      <c r="S179" s="229"/>
      <c r="T179" s="230"/>
      <c r="U179" s="13"/>
      <c r="V179" s="13"/>
      <c r="W179" s="13"/>
      <c r="X179" s="13"/>
      <c r="Y179" s="13"/>
      <c r="Z179" s="13"/>
      <c r="AA179" s="13"/>
      <c r="AB179" s="13"/>
      <c r="AC179" s="13"/>
      <c r="AD179" s="13"/>
      <c r="AE179" s="13"/>
      <c r="AT179" s="231" t="s">
        <v>135</v>
      </c>
      <c r="AU179" s="231" t="s">
        <v>72</v>
      </c>
      <c r="AV179" s="13" t="s">
        <v>124</v>
      </c>
      <c r="AW179" s="13" t="s">
        <v>33</v>
      </c>
      <c r="AX179" s="13" t="s">
        <v>80</v>
      </c>
      <c r="AY179" s="231" t="s">
        <v>125</v>
      </c>
    </row>
    <row r="180" s="2" customFormat="1" ht="24.15" customHeight="1">
      <c r="A180" s="38"/>
      <c r="B180" s="39"/>
      <c r="C180" s="182" t="s">
        <v>238</v>
      </c>
      <c r="D180" s="182" t="s">
        <v>119</v>
      </c>
      <c r="E180" s="183" t="s">
        <v>239</v>
      </c>
      <c r="F180" s="184" t="s">
        <v>240</v>
      </c>
      <c r="G180" s="185" t="s">
        <v>235</v>
      </c>
      <c r="H180" s="186">
        <v>7.9429999999999996</v>
      </c>
      <c r="I180" s="187"/>
      <c r="J180" s="188">
        <f>ROUND(I180*H180,2)</f>
        <v>0</v>
      </c>
      <c r="K180" s="184" t="s">
        <v>123</v>
      </c>
      <c r="L180" s="44"/>
      <c r="M180" s="189" t="s">
        <v>19</v>
      </c>
      <c r="N180" s="190" t="s">
        <v>43</v>
      </c>
      <c r="O180" s="84"/>
      <c r="P180" s="191">
        <f>O180*H180</f>
        <v>0</v>
      </c>
      <c r="Q180" s="191">
        <v>0</v>
      </c>
      <c r="R180" s="191">
        <f>Q180*H180</f>
        <v>0</v>
      </c>
      <c r="S180" s="191">
        <v>0</v>
      </c>
      <c r="T180" s="192">
        <f>S180*H180</f>
        <v>0</v>
      </c>
      <c r="U180" s="38"/>
      <c r="V180" s="38"/>
      <c r="W180" s="38"/>
      <c r="X180" s="38"/>
      <c r="Y180" s="38"/>
      <c r="Z180" s="38"/>
      <c r="AA180" s="38"/>
      <c r="AB180" s="38"/>
      <c r="AC180" s="38"/>
      <c r="AD180" s="38"/>
      <c r="AE180" s="38"/>
      <c r="AR180" s="193" t="s">
        <v>124</v>
      </c>
      <c r="AT180" s="193" t="s">
        <v>119</v>
      </c>
      <c r="AU180" s="193" t="s">
        <v>72</v>
      </c>
      <c r="AY180" s="17" t="s">
        <v>125</v>
      </c>
      <c r="BE180" s="194">
        <f>IF(N180="základní",J180,0)</f>
        <v>0</v>
      </c>
      <c r="BF180" s="194">
        <f>IF(N180="snížená",J180,0)</f>
        <v>0</v>
      </c>
      <c r="BG180" s="194">
        <f>IF(N180="zákl. přenesená",J180,0)</f>
        <v>0</v>
      </c>
      <c r="BH180" s="194">
        <f>IF(N180="sníž. přenesená",J180,0)</f>
        <v>0</v>
      </c>
      <c r="BI180" s="194">
        <f>IF(N180="nulová",J180,0)</f>
        <v>0</v>
      </c>
      <c r="BJ180" s="17" t="s">
        <v>80</v>
      </c>
      <c r="BK180" s="194">
        <f>ROUND(I180*H180,2)</f>
        <v>0</v>
      </c>
      <c r="BL180" s="17" t="s">
        <v>124</v>
      </c>
      <c r="BM180" s="193" t="s">
        <v>241</v>
      </c>
    </row>
    <row r="181" s="2" customFormat="1">
      <c r="A181" s="38"/>
      <c r="B181" s="39"/>
      <c r="C181" s="40"/>
      <c r="D181" s="195" t="s">
        <v>126</v>
      </c>
      <c r="E181" s="40"/>
      <c r="F181" s="196" t="s">
        <v>240</v>
      </c>
      <c r="G181" s="40"/>
      <c r="H181" s="40"/>
      <c r="I181" s="197"/>
      <c r="J181" s="40"/>
      <c r="K181" s="40"/>
      <c r="L181" s="44"/>
      <c r="M181" s="198"/>
      <c r="N181" s="199"/>
      <c r="O181" s="84"/>
      <c r="P181" s="84"/>
      <c r="Q181" s="84"/>
      <c r="R181" s="84"/>
      <c r="S181" s="84"/>
      <c r="T181" s="85"/>
      <c r="U181" s="38"/>
      <c r="V181" s="38"/>
      <c r="W181" s="38"/>
      <c r="X181" s="38"/>
      <c r="Y181" s="38"/>
      <c r="Z181" s="38"/>
      <c r="AA181" s="38"/>
      <c r="AB181" s="38"/>
      <c r="AC181" s="38"/>
      <c r="AD181" s="38"/>
      <c r="AE181" s="38"/>
      <c r="AT181" s="17" t="s">
        <v>126</v>
      </c>
      <c r="AU181" s="17" t="s">
        <v>72</v>
      </c>
    </row>
    <row r="182" s="11" customFormat="1">
      <c r="A182" s="11"/>
      <c r="B182" s="200"/>
      <c r="C182" s="201"/>
      <c r="D182" s="195" t="s">
        <v>135</v>
      </c>
      <c r="E182" s="202" t="s">
        <v>19</v>
      </c>
      <c r="F182" s="203" t="s">
        <v>242</v>
      </c>
      <c r="G182" s="201"/>
      <c r="H182" s="204">
        <v>7.9429999999999996</v>
      </c>
      <c r="I182" s="205"/>
      <c r="J182" s="201"/>
      <c r="K182" s="201"/>
      <c r="L182" s="206"/>
      <c r="M182" s="207"/>
      <c r="N182" s="208"/>
      <c r="O182" s="208"/>
      <c r="P182" s="208"/>
      <c r="Q182" s="208"/>
      <c r="R182" s="208"/>
      <c r="S182" s="208"/>
      <c r="T182" s="209"/>
      <c r="U182" s="11"/>
      <c r="V182" s="11"/>
      <c r="W182" s="11"/>
      <c r="X182" s="11"/>
      <c r="Y182" s="11"/>
      <c r="Z182" s="11"/>
      <c r="AA182" s="11"/>
      <c r="AB182" s="11"/>
      <c r="AC182" s="11"/>
      <c r="AD182" s="11"/>
      <c r="AE182" s="11"/>
      <c r="AT182" s="210" t="s">
        <v>135</v>
      </c>
      <c r="AU182" s="210" t="s">
        <v>72</v>
      </c>
      <c r="AV182" s="11" t="s">
        <v>82</v>
      </c>
      <c r="AW182" s="11" t="s">
        <v>33</v>
      </c>
      <c r="AX182" s="11" t="s">
        <v>72</v>
      </c>
      <c r="AY182" s="210" t="s">
        <v>125</v>
      </c>
    </row>
    <row r="183" s="13" customFormat="1">
      <c r="A183" s="13"/>
      <c r="B183" s="221"/>
      <c r="C183" s="222"/>
      <c r="D183" s="195" t="s">
        <v>135</v>
      </c>
      <c r="E183" s="223" t="s">
        <v>19</v>
      </c>
      <c r="F183" s="224" t="s">
        <v>141</v>
      </c>
      <c r="G183" s="222"/>
      <c r="H183" s="225">
        <v>7.9429999999999996</v>
      </c>
      <c r="I183" s="226"/>
      <c r="J183" s="222"/>
      <c r="K183" s="222"/>
      <c r="L183" s="227"/>
      <c r="M183" s="228"/>
      <c r="N183" s="229"/>
      <c r="O183" s="229"/>
      <c r="P183" s="229"/>
      <c r="Q183" s="229"/>
      <c r="R183" s="229"/>
      <c r="S183" s="229"/>
      <c r="T183" s="230"/>
      <c r="U183" s="13"/>
      <c r="V183" s="13"/>
      <c r="W183" s="13"/>
      <c r="X183" s="13"/>
      <c r="Y183" s="13"/>
      <c r="Z183" s="13"/>
      <c r="AA183" s="13"/>
      <c r="AB183" s="13"/>
      <c r="AC183" s="13"/>
      <c r="AD183" s="13"/>
      <c r="AE183" s="13"/>
      <c r="AT183" s="231" t="s">
        <v>135</v>
      </c>
      <c r="AU183" s="231" t="s">
        <v>72</v>
      </c>
      <c r="AV183" s="13" t="s">
        <v>124</v>
      </c>
      <c r="AW183" s="13" t="s">
        <v>33</v>
      </c>
      <c r="AX183" s="13" t="s">
        <v>80</v>
      </c>
      <c r="AY183" s="231" t="s">
        <v>125</v>
      </c>
    </row>
    <row r="184" s="2" customFormat="1" ht="24.15" customHeight="1">
      <c r="A184" s="38"/>
      <c r="B184" s="39"/>
      <c r="C184" s="182" t="s">
        <v>176</v>
      </c>
      <c r="D184" s="182" t="s">
        <v>119</v>
      </c>
      <c r="E184" s="183" t="s">
        <v>243</v>
      </c>
      <c r="F184" s="184" t="s">
        <v>244</v>
      </c>
      <c r="G184" s="185" t="s">
        <v>122</v>
      </c>
      <c r="H184" s="186">
        <v>768</v>
      </c>
      <c r="I184" s="187"/>
      <c r="J184" s="188">
        <f>ROUND(I184*H184,2)</f>
        <v>0</v>
      </c>
      <c r="K184" s="184" t="s">
        <v>123</v>
      </c>
      <c r="L184" s="44"/>
      <c r="M184" s="189" t="s">
        <v>19</v>
      </c>
      <c r="N184" s="190" t="s">
        <v>43</v>
      </c>
      <c r="O184" s="84"/>
      <c r="P184" s="191">
        <f>O184*H184</f>
        <v>0</v>
      </c>
      <c r="Q184" s="191">
        <v>0</v>
      </c>
      <c r="R184" s="191">
        <f>Q184*H184</f>
        <v>0</v>
      </c>
      <c r="S184" s="191">
        <v>0</v>
      </c>
      <c r="T184" s="192">
        <f>S184*H184</f>
        <v>0</v>
      </c>
      <c r="U184" s="38"/>
      <c r="V184" s="38"/>
      <c r="W184" s="38"/>
      <c r="X184" s="38"/>
      <c r="Y184" s="38"/>
      <c r="Z184" s="38"/>
      <c r="AA184" s="38"/>
      <c r="AB184" s="38"/>
      <c r="AC184" s="38"/>
      <c r="AD184" s="38"/>
      <c r="AE184" s="38"/>
      <c r="AR184" s="193" t="s">
        <v>124</v>
      </c>
      <c r="AT184" s="193" t="s">
        <v>119</v>
      </c>
      <c r="AU184" s="193" t="s">
        <v>72</v>
      </c>
      <c r="AY184" s="17" t="s">
        <v>125</v>
      </c>
      <c r="BE184" s="194">
        <f>IF(N184="základní",J184,0)</f>
        <v>0</v>
      </c>
      <c r="BF184" s="194">
        <f>IF(N184="snížená",J184,0)</f>
        <v>0</v>
      </c>
      <c r="BG184" s="194">
        <f>IF(N184="zákl. přenesená",J184,0)</f>
        <v>0</v>
      </c>
      <c r="BH184" s="194">
        <f>IF(N184="sníž. přenesená",J184,0)</f>
        <v>0</v>
      </c>
      <c r="BI184" s="194">
        <f>IF(N184="nulová",J184,0)</f>
        <v>0</v>
      </c>
      <c r="BJ184" s="17" t="s">
        <v>80</v>
      </c>
      <c r="BK184" s="194">
        <f>ROUND(I184*H184,2)</f>
        <v>0</v>
      </c>
      <c r="BL184" s="17" t="s">
        <v>124</v>
      </c>
      <c r="BM184" s="193" t="s">
        <v>245</v>
      </c>
    </row>
    <row r="185" s="2" customFormat="1">
      <c r="A185" s="38"/>
      <c r="B185" s="39"/>
      <c r="C185" s="40"/>
      <c r="D185" s="195" t="s">
        <v>126</v>
      </c>
      <c r="E185" s="40"/>
      <c r="F185" s="196" t="s">
        <v>244</v>
      </c>
      <c r="G185" s="40"/>
      <c r="H185" s="40"/>
      <c r="I185" s="197"/>
      <c r="J185" s="40"/>
      <c r="K185" s="40"/>
      <c r="L185" s="44"/>
      <c r="M185" s="198"/>
      <c r="N185" s="199"/>
      <c r="O185" s="84"/>
      <c r="P185" s="84"/>
      <c r="Q185" s="84"/>
      <c r="R185" s="84"/>
      <c r="S185" s="84"/>
      <c r="T185" s="85"/>
      <c r="U185" s="38"/>
      <c r="V185" s="38"/>
      <c r="W185" s="38"/>
      <c r="X185" s="38"/>
      <c r="Y185" s="38"/>
      <c r="Z185" s="38"/>
      <c r="AA185" s="38"/>
      <c r="AB185" s="38"/>
      <c r="AC185" s="38"/>
      <c r="AD185" s="38"/>
      <c r="AE185" s="38"/>
      <c r="AT185" s="17" t="s">
        <v>126</v>
      </c>
      <c r="AU185" s="17" t="s">
        <v>72</v>
      </c>
    </row>
    <row r="186" s="2" customFormat="1" ht="24.15" customHeight="1">
      <c r="A186" s="38"/>
      <c r="B186" s="39"/>
      <c r="C186" s="182" t="s">
        <v>7</v>
      </c>
      <c r="D186" s="182" t="s">
        <v>119</v>
      </c>
      <c r="E186" s="183" t="s">
        <v>246</v>
      </c>
      <c r="F186" s="184" t="s">
        <v>247</v>
      </c>
      <c r="G186" s="185" t="s">
        <v>122</v>
      </c>
      <c r="H186" s="186">
        <v>64</v>
      </c>
      <c r="I186" s="187"/>
      <c r="J186" s="188">
        <f>ROUND(I186*H186,2)</f>
        <v>0</v>
      </c>
      <c r="K186" s="184" t="s">
        <v>123</v>
      </c>
      <c r="L186" s="44"/>
      <c r="M186" s="189" t="s">
        <v>19</v>
      </c>
      <c r="N186" s="190" t="s">
        <v>43</v>
      </c>
      <c r="O186" s="84"/>
      <c r="P186" s="191">
        <f>O186*H186</f>
        <v>0</v>
      </c>
      <c r="Q186" s="191">
        <v>0</v>
      </c>
      <c r="R186" s="191">
        <f>Q186*H186</f>
        <v>0</v>
      </c>
      <c r="S186" s="191">
        <v>0</v>
      </c>
      <c r="T186" s="192">
        <f>S186*H186</f>
        <v>0</v>
      </c>
      <c r="U186" s="38"/>
      <c r="V186" s="38"/>
      <c r="W186" s="38"/>
      <c r="X186" s="38"/>
      <c r="Y186" s="38"/>
      <c r="Z186" s="38"/>
      <c r="AA186" s="38"/>
      <c r="AB186" s="38"/>
      <c r="AC186" s="38"/>
      <c r="AD186" s="38"/>
      <c r="AE186" s="38"/>
      <c r="AR186" s="193" t="s">
        <v>124</v>
      </c>
      <c r="AT186" s="193" t="s">
        <v>119</v>
      </c>
      <c r="AU186" s="193" t="s">
        <v>72</v>
      </c>
      <c r="AY186" s="17" t="s">
        <v>125</v>
      </c>
      <c r="BE186" s="194">
        <f>IF(N186="základní",J186,0)</f>
        <v>0</v>
      </c>
      <c r="BF186" s="194">
        <f>IF(N186="snížená",J186,0)</f>
        <v>0</v>
      </c>
      <c r="BG186" s="194">
        <f>IF(N186="zákl. přenesená",J186,0)</f>
        <v>0</v>
      </c>
      <c r="BH186" s="194">
        <f>IF(N186="sníž. přenesená",J186,0)</f>
        <v>0</v>
      </c>
      <c r="BI186" s="194">
        <f>IF(N186="nulová",J186,0)</f>
        <v>0</v>
      </c>
      <c r="BJ186" s="17" t="s">
        <v>80</v>
      </c>
      <c r="BK186" s="194">
        <f>ROUND(I186*H186,2)</f>
        <v>0</v>
      </c>
      <c r="BL186" s="17" t="s">
        <v>124</v>
      </c>
      <c r="BM186" s="193" t="s">
        <v>248</v>
      </c>
    </row>
    <row r="187" s="2" customFormat="1">
      <c r="A187" s="38"/>
      <c r="B187" s="39"/>
      <c r="C187" s="40"/>
      <c r="D187" s="195" t="s">
        <v>126</v>
      </c>
      <c r="E187" s="40"/>
      <c r="F187" s="196" t="s">
        <v>247</v>
      </c>
      <c r="G187" s="40"/>
      <c r="H187" s="40"/>
      <c r="I187" s="197"/>
      <c r="J187" s="40"/>
      <c r="K187" s="40"/>
      <c r="L187" s="44"/>
      <c r="M187" s="198"/>
      <c r="N187" s="199"/>
      <c r="O187" s="84"/>
      <c r="P187" s="84"/>
      <c r="Q187" s="84"/>
      <c r="R187" s="84"/>
      <c r="S187" s="84"/>
      <c r="T187" s="85"/>
      <c r="U187" s="38"/>
      <c r="V187" s="38"/>
      <c r="W187" s="38"/>
      <c r="X187" s="38"/>
      <c r="Y187" s="38"/>
      <c r="Z187" s="38"/>
      <c r="AA187" s="38"/>
      <c r="AB187" s="38"/>
      <c r="AC187" s="38"/>
      <c r="AD187" s="38"/>
      <c r="AE187" s="38"/>
      <c r="AT187" s="17" t="s">
        <v>126</v>
      </c>
      <c r="AU187" s="17" t="s">
        <v>72</v>
      </c>
    </row>
    <row r="188" s="11" customFormat="1">
      <c r="A188" s="11"/>
      <c r="B188" s="200"/>
      <c r="C188" s="201"/>
      <c r="D188" s="195" t="s">
        <v>135</v>
      </c>
      <c r="E188" s="202" t="s">
        <v>19</v>
      </c>
      <c r="F188" s="203" t="s">
        <v>249</v>
      </c>
      <c r="G188" s="201"/>
      <c r="H188" s="204">
        <v>64</v>
      </c>
      <c r="I188" s="205"/>
      <c r="J188" s="201"/>
      <c r="K188" s="201"/>
      <c r="L188" s="206"/>
      <c r="M188" s="207"/>
      <c r="N188" s="208"/>
      <c r="O188" s="208"/>
      <c r="P188" s="208"/>
      <c r="Q188" s="208"/>
      <c r="R188" s="208"/>
      <c r="S188" s="208"/>
      <c r="T188" s="209"/>
      <c r="U188" s="11"/>
      <c r="V188" s="11"/>
      <c r="W188" s="11"/>
      <c r="X188" s="11"/>
      <c r="Y188" s="11"/>
      <c r="Z188" s="11"/>
      <c r="AA188" s="11"/>
      <c r="AB188" s="11"/>
      <c r="AC188" s="11"/>
      <c r="AD188" s="11"/>
      <c r="AE188" s="11"/>
      <c r="AT188" s="210" t="s">
        <v>135</v>
      </c>
      <c r="AU188" s="210" t="s">
        <v>72</v>
      </c>
      <c r="AV188" s="11" t="s">
        <v>82</v>
      </c>
      <c r="AW188" s="11" t="s">
        <v>33</v>
      </c>
      <c r="AX188" s="11" t="s">
        <v>72</v>
      </c>
      <c r="AY188" s="210" t="s">
        <v>125</v>
      </c>
    </row>
    <row r="189" s="13" customFormat="1">
      <c r="A189" s="13"/>
      <c r="B189" s="221"/>
      <c r="C189" s="222"/>
      <c r="D189" s="195" t="s">
        <v>135</v>
      </c>
      <c r="E189" s="223" t="s">
        <v>19</v>
      </c>
      <c r="F189" s="224" t="s">
        <v>141</v>
      </c>
      <c r="G189" s="222"/>
      <c r="H189" s="225">
        <v>64</v>
      </c>
      <c r="I189" s="226"/>
      <c r="J189" s="222"/>
      <c r="K189" s="222"/>
      <c r="L189" s="227"/>
      <c r="M189" s="228"/>
      <c r="N189" s="229"/>
      <c r="O189" s="229"/>
      <c r="P189" s="229"/>
      <c r="Q189" s="229"/>
      <c r="R189" s="229"/>
      <c r="S189" s="229"/>
      <c r="T189" s="230"/>
      <c r="U189" s="13"/>
      <c r="V189" s="13"/>
      <c r="W189" s="13"/>
      <c r="X189" s="13"/>
      <c r="Y189" s="13"/>
      <c r="Z189" s="13"/>
      <c r="AA189" s="13"/>
      <c r="AB189" s="13"/>
      <c r="AC189" s="13"/>
      <c r="AD189" s="13"/>
      <c r="AE189" s="13"/>
      <c r="AT189" s="231" t="s">
        <v>135</v>
      </c>
      <c r="AU189" s="231" t="s">
        <v>72</v>
      </c>
      <c r="AV189" s="13" t="s">
        <v>124</v>
      </c>
      <c r="AW189" s="13" t="s">
        <v>33</v>
      </c>
      <c r="AX189" s="13" t="s">
        <v>80</v>
      </c>
      <c r="AY189" s="231" t="s">
        <v>125</v>
      </c>
    </row>
    <row r="190" s="2" customFormat="1" ht="37.8" customHeight="1">
      <c r="A190" s="38"/>
      <c r="B190" s="39"/>
      <c r="C190" s="182" t="s">
        <v>192</v>
      </c>
      <c r="D190" s="182" t="s">
        <v>119</v>
      </c>
      <c r="E190" s="183" t="s">
        <v>250</v>
      </c>
      <c r="F190" s="184" t="s">
        <v>251</v>
      </c>
      <c r="G190" s="185" t="s">
        <v>170</v>
      </c>
      <c r="H190" s="186">
        <v>16006</v>
      </c>
      <c r="I190" s="187"/>
      <c r="J190" s="188">
        <f>ROUND(I190*H190,2)</f>
        <v>0</v>
      </c>
      <c r="K190" s="184" t="s">
        <v>123</v>
      </c>
      <c r="L190" s="44"/>
      <c r="M190" s="189" t="s">
        <v>19</v>
      </c>
      <c r="N190" s="190" t="s">
        <v>43</v>
      </c>
      <c r="O190" s="84"/>
      <c r="P190" s="191">
        <f>O190*H190</f>
        <v>0</v>
      </c>
      <c r="Q190" s="191">
        <v>0</v>
      </c>
      <c r="R190" s="191">
        <f>Q190*H190</f>
        <v>0</v>
      </c>
      <c r="S190" s="191">
        <v>0</v>
      </c>
      <c r="T190" s="192">
        <f>S190*H190</f>
        <v>0</v>
      </c>
      <c r="U190" s="38"/>
      <c r="V190" s="38"/>
      <c r="W190" s="38"/>
      <c r="X190" s="38"/>
      <c r="Y190" s="38"/>
      <c r="Z190" s="38"/>
      <c r="AA190" s="38"/>
      <c r="AB190" s="38"/>
      <c r="AC190" s="38"/>
      <c r="AD190" s="38"/>
      <c r="AE190" s="38"/>
      <c r="AR190" s="193" t="s">
        <v>124</v>
      </c>
      <c r="AT190" s="193" t="s">
        <v>119</v>
      </c>
      <c r="AU190" s="193" t="s">
        <v>72</v>
      </c>
      <c r="AY190" s="17" t="s">
        <v>125</v>
      </c>
      <c r="BE190" s="194">
        <f>IF(N190="základní",J190,0)</f>
        <v>0</v>
      </c>
      <c r="BF190" s="194">
        <f>IF(N190="snížená",J190,0)</f>
        <v>0</v>
      </c>
      <c r="BG190" s="194">
        <f>IF(N190="zákl. přenesená",J190,0)</f>
        <v>0</v>
      </c>
      <c r="BH190" s="194">
        <f>IF(N190="sníž. přenesená",J190,0)</f>
        <v>0</v>
      </c>
      <c r="BI190" s="194">
        <f>IF(N190="nulová",J190,0)</f>
        <v>0</v>
      </c>
      <c r="BJ190" s="17" t="s">
        <v>80</v>
      </c>
      <c r="BK190" s="194">
        <f>ROUND(I190*H190,2)</f>
        <v>0</v>
      </c>
      <c r="BL190" s="17" t="s">
        <v>124</v>
      </c>
      <c r="BM190" s="193" t="s">
        <v>252</v>
      </c>
    </row>
    <row r="191" s="2" customFormat="1">
      <c r="A191" s="38"/>
      <c r="B191" s="39"/>
      <c r="C191" s="40"/>
      <c r="D191" s="195" t="s">
        <v>126</v>
      </c>
      <c r="E191" s="40"/>
      <c r="F191" s="196" t="s">
        <v>251</v>
      </c>
      <c r="G191" s="40"/>
      <c r="H191" s="40"/>
      <c r="I191" s="197"/>
      <c r="J191" s="40"/>
      <c r="K191" s="40"/>
      <c r="L191" s="44"/>
      <c r="M191" s="198"/>
      <c r="N191" s="199"/>
      <c r="O191" s="84"/>
      <c r="P191" s="84"/>
      <c r="Q191" s="84"/>
      <c r="R191" s="84"/>
      <c r="S191" s="84"/>
      <c r="T191" s="85"/>
      <c r="U191" s="38"/>
      <c r="V191" s="38"/>
      <c r="W191" s="38"/>
      <c r="X191" s="38"/>
      <c r="Y191" s="38"/>
      <c r="Z191" s="38"/>
      <c r="AA191" s="38"/>
      <c r="AB191" s="38"/>
      <c r="AC191" s="38"/>
      <c r="AD191" s="38"/>
      <c r="AE191" s="38"/>
      <c r="AT191" s="17" t="s">
        <v>126</v>
      </c>
      <c r="AU191" s="17" t="s">
        <v>72</v>
      </c>
    </row>
    <row r="192" s="11" customFormat="1">
      <c r="A192" s="11"/>
      <c r="B192" s="200"/>
      <c r="C192" s="201"/>
      <c r="D192" s="195" t="s">
        <v>135</v>
      </c>
      <c r="E192" s="202" t="s">
        <v>19</v>
      </c>
      <c r="F192" s="203" t="s">
        <v>253</v>
      </c>
      <c r="G192" s="201"/>
      <c r="H192" s="204">
        <v>16006</v>
      </c>
      <c r="I192" s="205"/>
      <c r="J192" s="201"/>
      <c r="K192" s="201"/>
      <c r="L192" s="206"/>
      <c r="M192" s="207"/>
      <c r="N192" s="208"/>
      <c r="O192" s="208"/>
      <c r="P192" s="208"/>
      <c r="Q192" s="208"/>
      <c r="R192" s="208"/>
      <c r="S192" s="208"/>
      <c r="T192" s="209"/>
      <c r="U192" s="11"/>
      <c r="V192" s="11"/>
      <c r="W192" s="11"/>
      <c r="X192" s="11"/>
      <c r="Y192" s="11"/>
      <c r="Z192" s="11"/>
      <c r="AA192" s="11"/>
      <c r="AB192" s="11"/>
      <c r="AC192" s="11"/>
      <c r="AD192" s="11"/>
      <c r="AE192" s="11"/>
      <c r="AT192" s="210" t="s">
        <v>135</v>
      </c>
      <c r="AU192" s="210" t="s">
        <v>72</v>
      </c>
      <c r="AV192" s="11" t="s">
        <v>82</v>
      </c>
      <c r="AW192" s="11" t="s">
        <v>33</v>
      </c>
      <c r="AX192" s="11" t="s">
        <v>72</v>
      </c>
      <c r="AY192" s="210" t="s">
        <v>125</v>
      </c>
    </row>
    <row r="193" s="13" customFormat="1">
      <c r="A193" s="13"/>
      <c r="B193" s="221"/>
      <c r="C193" s="222"/>
      <c r="D193" s="195" t="s">
        <v>135</v>
      </c>
      <c r="E193" s="223" t="s">
        <v>19</v>
      </c>
      <c r="F193" s="224" t="s">
        <v>141</v>
      </c>
      <c r="G193" s="222"/>
      <c r="H193" s="225">
        <v>16006</v>
      </c>
      <c r="I193" s="226"/>
      <c r="J193" s="222"/>
      <c r="K193" s="222"/>
      <c r="L193" s="227"/>
      <c r="M193" s="228"/>
      <c r="N193" s="229"/>
      <c r="O193" s="229"/>
      <c r="P193" s="229"/>
      <c r="Q193" s="229"/>
      <c r="R193" s="229"/>
      <c r="S193" s="229"/>
      <c r="T193" s="230"/>
      <c r="U193" s="13"/>
      <c r="V193" s="13"/>
      <c r="W193" s="13"/>
      <c r="X193" s="13"/>
      <c r="Y193" s="13"/>
      <c r="Z193" s="13"/>
      <c r="AA193" s="13"/>
      <c r="AB193" s="13"/>
      <c r="AC193" s="13"/>
      <c r="AD193" s="13"/>
      <c r="AE193" s="13"/>
      <c r="AT193" s="231" t="s">
        <v>135</v>
      </c>
      <c r="AU193" s="231" t="s">
        <v>72</v>
      </c>
      <c r="AV193" s="13" t="s">
        <v>124</v>
      </c>
      <c r="AW193" s="13" t="s">
        <v>33</v>
      </c>
      <c r="AX193" s="13" t="s">
        <v>80</v>
      </c>
      <c r="AY193" s="231" t="s">
        <v>125</v>
      </c>
    </row>
    <row r="194" s="2" customFormat="1" ht="37.8" customHeight="1">
      <c r="A194" s="38"/>
      <c r="B194" s="39"/>
      <c r="C194" s="182" t="s">
        <v>254</v>
      </c>
      <c r="D194" s="182" t="s">
        <v>119</v>
      </c>
      <c r="E194" s="183" t="s">
        <v>255</v>
      </c>
      <c r="F194" s="184" t="s">
        <v>256</v>
      </c>
      <c r="G194" s="185" t="s">
        <v>170</v>
      </c>
      <c r="H194" s="186">
        <v>16006</v>
      </c>
      <c r="I194" s="187"/>
      <c r="J194" s="188">
        <f>ROUND(I194*H194,2)</f>
        <v>0</v>
      </c>
      <c r="K194" s="184" t="s">
        <v>123</v>
      </c>
      <c r="L194" s="44"/>
      <c r="M194" s="189" t="s">
        <v>19</v>
      </c>
      <c r="N194" s="190" t="s">
        <v>43</v>
      </c>
      <c r="O194" s="84"/>
      <c r="P194" s="191">
        <f>O194*H194</f>
        <v>0</v>
      </c>
      <c r="Q194" s="191">
        <v>0</v>
      </c>
      <c r="R194" s="191">
        <f>Q194*H194</f>
        <v>0</v>
      </c>
      <c r="S194" s="191">
        <v>0</v>
      </c>
      <c r="T194" s="192">
        <f>S194*H194</f>
        <v>0</v>
      </c>
      <c r="U194" s="38"/>
      <c r="V194" s="38"/>
      <c r="W194" s="38"/>
      <c r="X194" s="38"/>
      <c r="Y194" s="38"/>
      <c r="Z194" s="38"/>
      <c r="AA194" s="38"/>
      <c r="AB194" s="38"/>
      <c r="AC194" s="38"/>
      <c r="AD194" s="38"/>
      <c r="AE194" s="38"/>
      <c r="AR194" s="193" t="s">
        <v>124</v>
      </c>
      <c r="AT194" s="193" t="s">
        <v>119</v>
      </c>
      <c r="AU194" s="193" t="s">
        <v>72</v>
      </c>
      <c r="AY194" s="17" t="s">
        <v>125</v>
      </c>
      <c r="BE194" s="194">
        <f>IF(N194="základní",J194,0)</f>
        <v>0</v>
      </c>
      <c r="BF194" s="194">
        <f>IF(N194="snížená",J194,0)</f>
        <v>0</v>
      </c>
      <c r="BG194" s="194">
        <f>IF(N194="zákl. přenesená",J194,0)</f>
        <v>0</v>
      </c>
      <c r="BH194" s="194">
        <f>IF(N194="sníž. přenesená",J194,0)</f>
        <v>0</v>
      </c>
      <c r="BI194" s="194">
        <f>IF(N194="nulová",J194,0)</f>
        <v>0</v>
      </c>
      <c r="BJ194" s="17" t="s">
        <v>80</v>
      </c>
      <c r="BK194" s="194">
        <f>ROUND(I194*H194,2)</f>
        <v>0</v>
      </c>
      <c r="BL194" s="17" t="s">
        <v>124</v>
      </c>
      <c r="BM194" s="193" t="s">
        <v>257</v>
      </c>
    </row>
    <row r="195" s="2" customFormat="1">
      <c r="A195" s="38"/>
      <c r="B195" s="39"/>
      <c r="C195" s="40"/>
      <c r="D195" s="195" t="s">
        <v>126</v>
      </c>
      <c r="E195" s="40"/>
      <c r="F195" s="196" t="s">
        <v>256</v>
      </c>
      <c r="G195" s="40"/>
      <c r="H195" s="40"/>
      <c r="I195" s="197"/>
      <c r="J195" s="40"/>
      <c r="K195" s="40"/>
      <c r="L195" s="44"/>
      <c r="M195" s="198"/>
      <c r="N195" s="199"/>
      <c r="O195" s="84"/>
      <c r="P195" s="84"/>
      <c r="Q195" s="84"/>
      <c r="R195" s="84"/>
      <c r="S195" s="84"/>
      <c r="T195" s="85"/>
      <c r="U195" s="38"/>
      <c r="V195" s="38"/>
      <c r="W195" s="38"/>
      <c r="X195" s="38"/>
      <c r="Y195" s="38"/>
      <c r="Z195" s="38"/>
      <c r="AA195" s="38"/>
      <c r="AB195" s="38"/>
      <c r="AC195" s="38"/>
      <c r="AD195" s="38"/>
      <c r="AE195" s="38"/>
      <c r="AT195" s="17" t="s">
        <v>126</v>
      </c>
      <c r="AU195" s="17" t="s">
        <v>72</v>
      </c>
    </row>
    <row r="196" s="11" customFormat="1">
      <c r="A196" s="11"/>
      <c r="B196" s="200"/>
      <c r="C196" s="201"/>
      <c r="D196" s="195" t="s">
        <v>135</v>
      </c>
      <c r="E196" s="202" t="s">
        <v>19</v>
      </c>
      <c r="F196" s="203" t="s">
        <v>253</v>
      </c>
      <c r="G196" s="201"/>
      <c r="H196" s="204">
        <v>16006</v>
      </c>
      <c r="I196" s="205"/>
      <c r="J196" s="201"/>
      <c r="K196" s="201"/>
      <c r="L196" s="206"/>
      <c r="M196" s="207"/>
      <c r="N196" s="208"/>
      <c r="O196" s="208"/>
      <c r="P196" s="208"/>
      <c r="Q196" s="208"/>
      <c r="R196" s="208"/>
      <c r="S196" s="208"/>
      <c r="T196" s="209"/>
      <c r="U196" s="11"/>
      <c r="V196" s="11"/>
      <c r="W196" s="11"/>
      <c r="X196" s="11"/>
      <c r="Y196" s="11"/>
      <c r="Z196" s="11"/>
      <c r="AA196" s="11"/>
      <c r="AB196" s="11"/>
      <c r="AC196" s="11"/>
      <c r="AD196" s="11"/>
      <c r="AE196" s="11"/>
      <c r="AT196" s="210" t="s">
        <v>135</v>
      </c>
      <c r="AU196" s="210" t="s">
        <v>72</v>
      </c>
      <c r="AV196" s="11" t="s">
        <v>82</v>
      </c>
      <c r="AW196" s="11" t="s">
        <v>33</v>
      </c>
      <c r="AX196" s="11" t="s">
        <v>72</v>
      </c>
      <c r="AY196" s="210" t="s">
        <v>125</v>
      </c>
    </row>
    <row r="197" s="13" customFormat="1">
      <c r="A197" s="13"/>
      <c r="B197" s="221"/>
      <c r="C197" s="222"/>
      <c r="D197" s="195" t="s">
        <v>135</v>
      </c>
      <c r="E197" s="223" t="s">
        <v>19</v>
      </c>
      <c r="F197" s="224" t="s">
        <v>141</v>
      </c>
      <c r="G197" s="222"/>
      <c r="H197" s="225">
        <v>16006</v>
      </c>
      <c r="I197" s="226"/>
      <c r="J197" s="222"/>
      <c r="K197" s="222"/>
      <c r="L197" s="227"/>
      <c r="M197" s="228"/>
      <c r="N197" s="229"/>
      <c r="O197" s="229"/>
      <c r="P197" s="229"/>
      <c r="Q197" s="229"/>
      <c r="R197" s="229"/>
      <c r="S197" s="229"/>
      <c r="T197" s="230"/>
      <c r="U197" s="13"/>
      <c r="V197" s="13"/>
      <c r="W197" s="13"/>
      <c r="X197" s="13"/>
      <c r="Y197" s="13"/>
      <c r="Z197" s="13"/>
      <c r="AA197" s="13"/>
      <c r="AB197" s="13"/>
      <c r="AC197" s="13"/>
      <c r="AD197" s="13"/>
      <c r="AE197" s="13"/>
      <c r="AT197" s="231" t="s">
        <v>135</v>
      </c>
      <c r="AU197" s="231" t="s">
        <v>72</v>
      </c>
      <c r="AV197" s="13" t="s">
        <v>124</v>
      </c>
      <c r="AW197" s="13" t="s">
        <v>33</v>
      </c>
      <c r="AX197" s="13" t="s">
        <v>80</v>
      </c>
      <c r="AY197" s="231" t="s">
        <v>125</v>
      </c>
    </row>
    <row r="198" s="2" customFormat="1" ht="24.15" customHeight="1">
      <c r="A198" s="38"/>
      <c r="B198" s="39"/>
      <c r="C198" s="182" t="s">
        <v>206</v>
      </c>
      <c r="D198" s="182" t="s">
        <v>119</v>
      </c>
      <c r="E198" s="183" t="s">
        <v>258</v>
      </c>
      <c r="F198" s="184" t="s">
        <v>259</v>
      </c>
      <c r="G198" s="185" t="s">
        <v>170</v>
      </c>
      <c r="H198" s="186">
        <v>1411</v>
      </c>
      <c r="I198" s="187"/>
      <c r="J198" s="188">
        <f>ROUND(I198*H198,2)</f>
        <v>0</v>
      </c>
      <c r="K198" s="184" t="s">
        <v>123</v>
      </c>
      <c r="L198" s="44"/>
      <c r="M198" s="189" t="s">
        <v>19</v>
      </c>
      <c r="N198" s="190" t="s">
        <v>43</v>
      </c>
      <c r="O198" s="84"/>
      <c r="P198" s="191">
        <f>O198*H198</f>
        <v>0</v>
      </c>
      <c r="Q198" s="191">
        <v>0</v>
      </c>
      <c r="R198" s="191">
        <f>Q198*H198</f>
        <v>0</v>
      </c>
      <c r="S198" s="191">
        <v>0</v>
      </c>
      <c r="T198" s="192">
        <f>S198*H198</f>
        <v>0</v>
      </c>
      <c r="U198" s="38"/>
      <c r="V198" s="38"/>
      <c r="W198" s="38"/>
      <c r="X198" s="38"/>
      <c r="Y198" s="38"/>
      <c r="Z198" s="38"/>
      <c r="AA198" s="38"/>
      <c r="AB198" s="38"/>
      <c r="AC198" s="38"/>
      <c r="AD198" s="38"/>
      <c r="AE198" s="38"/>
      <c r="AR198" s="193" t="s">
        <v>124</v>
      </c>
      <c r="AT198" s="193" t="s">
        <v>119</v>
      </c>
      <c r="AU198" s="193" t="s">
        <v>72</v>
      </c>
      <c r="AY198" s="17" t="s">
        <v>125</v>
      </c>
      <c r="BE198" s="194">
        <f>IF(N198="základní",J198,0)</f>
        <v>0</v>
      </c>
      <c r="BF198" s="194">
        <f>IF(N198="snížená",J198,0)</f>
        <v>0</v>
      </c>
      <c r="BG198" s="194">
        <f>IF(N198="zákl. přenesená",J198,0)</f>
        <v>0</v>
      </c>
      <c r="BH198" s="194">
        <f>IF(N198="sníž. přenesená",J198,0)</f>
        <v>0</v>
      </c>
      <c r="BI198" s="194">
        <f>IF(N198="nulová",J198,0)</f>
        <v>0</v>
      </c>
      <c r="BJ198" s="17" t="s">
        <v>80</v>
      </c>
      <c r="BK198" s="194">
        <f>ROUND(I198*H198,2)</f>
        <v>0</v>
      </c>
      <c r="BL198" s="17" t="s">
        <v>124</v>
      </c>
      <c r="BM198" s="193" t="s">
        <v>260</v>
      </c>
    </row>
    <row r="199" s="2" customFormat="1">
      <c r="A199" s="38"/>
      <c r="B199" s="39"/>
      <c r="C199" s="40"/>
      <c r="D199" s="195" t="s">
        <v>126</v>
      </c>
      <c r="E199" s="40"/>
      <c r="F199" s="196" t="s">
        <v>259</v>
      </c>
      <c r="G199" s="40"/>
      <c r="H199" s="40"/>
      <c r="I199" s="197"/>
      <c r="J199" s="40"/>
      <c r="K199" s="40"/>
      <c r="L199" s="44"/>
      <c r="M199" s="198"/>
      <c r="N199" s="199"/>
      <c r="O199" s="84"/>
      <c r="P199" s="84"/>
      <c r="Q199" s="84"/>
      <c r="R199" s="84"/>
      <c r="S199" s="84"/>
      <c r="T199" s="85"/>
      <c r="U199" s="38"/>
      <c r="V199" s="38"/>
      <c r="W199" s="38"/>
      <c r="X199" s="38"/>
      <c r="Y199" s="38"/>
      <c r="Z199" s="38"/>
      <c r="AA199" s="38"/>
      <c r="AB199" s="38"/>
      <c r="AC199" s="38"/>
      <c r="AD199" s="38"/>
      <c r="AE199" s="38"/>
      <c r="AT199" s="17" t="s">
        <v>126</v>
      </c>
      <c r="AU199" s="17" t="s">
        <v>72</v>
      </c>
    </row>
    <row r="200" s="11" customFormat="1">
      <c r="A200" s="11"/>
      <c r="B200" s="200"/>
      <c r="C200" s="201"/>
      <c r="D200" s="195" t="s">
        <v>135</v>
      </c>
      <c r="E200" s="202" t="s">
        <v>19</v>
      </c>
      <c r="F200" s="203" t="s">
        <v>261</v>
      </c>
      <c r="G200" s="201"/>
      <c r="H200" s="204">
        <v>1411</v>
      </c>
      <c r="I200" s="205"/>
      <c r="J200" s="201"/>
      <c r="K200" s="201"/>
      <c r="L200" s="206"/>
      <c r="M200" s="207"/>
      <c r="N200" s="208"/>
      <c r="O200" s="208"/>
      <c r="P200" s="208"/>
      <c r="Q200" s="208"/>
      <c r="R200" s="208"/>
      <c r="S200" s="208"/>
      <c r="T200" s="209"/>
      <c r="U200" s="11"/>
      <c r="V200" s="11"/>
      <c r="W200" s="11"/>
      <c r="X200" s="11"/>
      <c r="Y200" s="11"/>
      <c r="Z200" s="11"/>
      <c r="AA200" s="11"/>
      <c r="AB200" s="11"/>
      <c r="AC200" s="11"/>
      <c r="AD200" s="11"/>
      <c r="AE200" s="11"/>
      <c r="AT200" s="210" t="s">
        <v>135</v>
      </c>
      <c r="AU200" s="210" t="s">
        <v>72</v>
      </c>
      <c r="AV200" s="11" t="s">
        <v>82</v>
      </c>
      <c r="AW200" s="11" t="s">
        <v>33</v>
      </c>
      <c r="AX200" s="11" t="s">
        <v>72</v>
      </c>
      <c r="AY200" s="210" t="s">
        <v>125</v>
      </c>
    </row>
    <row r="201" s="13" customFormat="1">
      <c r="A201" s="13"/>
      <c r="B201" s="221"/>
      <c r="C201" s="222"/>
      <c r="D201" s="195" t="s">
        <v>135</v>
      </c>
      <c r="E201" s="223" t="s">
        <v>19</v>
      </c>
      <c r="F201" s="224" t="s">
        <v>141</v>
      </c>
      <c r="G201" s="222"/>
      <c r="H201" s="225">
        <v>1411</v>
      </c>
      <c r="I201" s="226"/>
      <c r="J201" s="222"/>
      <c r="K201" s="222"/>
      <c r="L201" s="227"/>
      <c r="M201" s="228"/>
      <c r="N201" s="229"/>
      <c r="O201" s="229"/>
      <c r="P201" s="229"/>
      <c r="Q201" s="229"/>
      <c r="R201" s="229"/>
      <c r="S201" s="229"/>
      <c r="T201" s="230"/>
      <c r="U201" s="13"/>
      <c r="V201" s="13"/>
      <c r="W201" s="13"/>
      <c r="X201" s="13"/>
      <c r="Y201" s="13"/>
      <c r="Z201" s="13"/>
      <c r="AA201" s="13"/>
      <c r="AB201" s="13"/>
      <c r="AC201" s="13"/>
      <c r="AD201" s="13"/>
      <c r="AE201" s="13"/>
      <c r="AT201" s="231" t="s">
        <v>135</v>
      </c>
      <c r="AU201" s="231" t="s">
        <v>72</v>
      </c>
      <c r="AV201" s="13" t="s">
        <v>124</v>
      </c>
      <c r="AW201" s="13" t="s">
        <v>33</v>
      </c>
      <c r="AX201" s="13" t="s">
        <v>80</v>
      </c>
      <c r="AY201" s="231" t="s">
        <v>125</v>
      </c>
    </row>
    <row r="202" s="2" customFormat="1" ht="16.5" customHeight="1">
      <c r="A202" s="38"/>
      <c r="B202" s="39"/>
      <c r="C202" s="182" t="s">
        <v>262</v>
      </c>
      <c r="D202" s="182" t="s">
        <v>119</v>
      </c>
      <c r="E202" s="183" t="s">
        <v>263</v>
      </c>
      <c r="F202" s="184" t="s">
        <v>264</v>
      </c>
      <c r="G202" s="185" t="s">
        <v>122</v>
      </c>
      <c r="H202" s="186">
        <v>247</v>
      </c>
      <c r="I202" s="187"/>
      <c r="J202" s="188">
        <f>ROUND(I202*H202,2)</f>
        <v>0</v>
      </c>
      <c r="K202" s="184" t="s">
        <v>123</v>
      </c>
      <c r="L202" s="44"/>
      <c r="M202" s="189" t="s">
        <v>19</v>
      </c>
      <c r="N202" s="190" t="s">
        <v>43</v>
      </c>
      <c r="O202" s="84"/>
      <c r="P202" s="191">
        <f>O202*H202</f>
        <v>0</v>
      </c>
      <c r="Q202" s="191">
        <v>0</v>
      </c>
      <c r="R202" s="191">
        <f>Q202*H202</f>
        <v>0</v>
      </c>
      <c r="S202" s="191">
        <v>0</v>
      </c>
      <c r="T202" s="192">
        <f>S202*H202</f>
        <v>0</v>
      </c>
      <c r="U202" s="38"/>
      <c r="V202" s="38"/>
      <c r="W202" s="38"/>
      <c r="X202" s="38"/>
      <c r="Y202" s="38"/>
      <c r="Z202" s="38"/>
      <c r="AA202" s="38"/>
      <c r="AB202" s="38"/>
      <c r="AC202" s="38"/>
      <c r="AD202" s="38"/>
      <c r="AE202" s="38"/>
      <c r="AR202" s="193" t="s">
        <v>124</v>
      </c>
      <c r="AT202" s="193" t="s">
        <v>119</v>
      </c>
      <c r="AU202" s="193" t="s">
        <v>72</v>
      </c>
      <c r="AY202" s="17" t="s">
        <v>125</v>
      </c>
      <c r="BE202" s="194">
        <f>IF(N202="základní",J202,0)</f>
        <v>0</v>
      </c>
      <c r="BF202" s="194">
        <f>IF(N202="snížená",J202,0)</f>
        <v>0</v>
      </c>
      <c r="BG202" s="194">
        <f>IF(N202="zákl. přenesená",J202,0)</f>
        <v>0</v>
      </c>
      <c r="BH202" s="194">
        <f>IF(N202="sníž. přenesená",J202,0)</f>
        <v>0</v>
      </c>
      <c r="BI202" s="194">
        <f>IF(N202="nulová",J202,0)</f>
        <v>0</v>
      </c>
      <c r="BJ202" s="17" t="s">
        <v>80</v>
      </c>
      <c r="BK202" s="194">
        <f>ROUND(I202*H202,2)</f>
        <v>0</v>
      </c>
      <c r="BL202" s="17" t="s">
        <v>124</v>
      </c>
      <c r="BM202" s="193" t="s">
        <v>265</v>
      </c>
    </row>
    <row r="203" s="2" customFormat="1">
      <c r="A203" s="38"/>
      <c r="B203" s="39"/>
      <c r="C203" s="40"/>
      <c r="D203" s="195" t="s">
        <v>126</v>
      </c>
      <c r="E203" s="40"/>
      <c r="F203" s="196" t="s">
        <v>264</v>
      </c>
      <c r="G203" s="40"/>
      <c r="H203" s="40"/>
      <c r="I203" s="197"/>
      <c r="J203" s="40"/>
      <c r="K203" s="40"/>
      <c r="L203" s="44"/>
      <c r="M203" s="198"/>
      <c r="N203" s="199"/>
      <c r="O203" s="84"/>
      <c r="P203" s="84"/>
      <c r="Q203" s="84"/>
      <c r="R203" s="84"/>
      <c r="S203" s="84"/>
      <c r="T203" s="85"/>
      <c r="U203" s="38"/>
      <c r="V203" s="38"/>
      <c r="W203" s="38"/>
      <c r="X203" s="38"/>
      <c r="Y203" s="38"/>
      <c r="Z203" s="38"/>
      <c r="AA203" s="38"/>
      <c r="AB203" s="38"/>
      <c r="AC203" s="38"/>
      <c r="AD203" s="38"/>
      <c r="AE203" s="38"/>
      <c r="AT203" s="17" t="s">
        <v>126</v>
      </c>
      <c r="AU203" s="17" t="s">
        <v>72</v>
      </c>
    </row>
    <row r="204" s="11" customFormat="1">
      <c r="A204" s="11"/>
      <c r="B204" s="200"/>
      <c r="C204" s="201"/>
      <c r="D204" s="195" t="s">
        <v>135</v>
      </c>
      <c r="E204" s="202" t="s">
        <v>19</v>
      </c>
      <c r="F204" s="203" t="s">
        <v>266</v>
      </c>
      <c r="G204" s="201"/>
      <c r="H204" s="204">
        <v>247</v>
      </c>
      <c r="I204" s="205"/>
      <c r="J204" s="201"/>
      <c r="K204" s="201"/>
      <c r="L204" s="206"/>
      <c r="M204" s="207"/>
      <c r="N204" s="208"/>
      <c r="O204" s="208"/>
      <c r="P204" s="208"/>
      <c r="Q204" s="208"/>
      <c r="R204" s="208"/>
      <c r="S204" s="208"/>
      <c r="T204" s="209"/>
      <c r="U204" s="11"/>
      <c r="V204" s="11"/>
      <c r="W204" s="11"/>
      <c r="X204" s="11"/>
      <c r="Y204" s="11"/>
      <c r="Z204" s="11"/>
      <c r="AA204" s="11"/>
      <c r="AB204" s="11"/>
      <c r="AC204" s="11"/>
      <c r="AD204" s="11"/>
      <c r="AE204" s="11"/>
      <c r="AT204" s="210" t="s">
        <v>135</v>
      </c>
      <c r="AU204" s="210" t="s">
        <v>72</v>
      </c>
      <c r="AV204" s="11" t="s">
        <v>82</v>
      </c>
      <c r="AW204" s="11" t="s">
        <v>33</v>
      </c>
      <c r="AX204" s="11" t="s">
        <v>72</v>
      </c>
      <c r="AY204" s="210" t="s">
        <v>125</v>
      </c>
    </row>
    <row r="205" s="13" customFormat="1">
      <c r="A205" s="13"/>
      <c r="B205" s="221"/>
      <c r="C205" s="222"/>
      <c r="D205" s="195" t="s">
        <v>135</v>
      </c>
      <c r="E205" s="223" t="s">
        <v>19</v>
      </c>
      <c r="F205" s="224" t="s">
        <v>141</v>
      </c>
      <c r="G205" s="222"/>
      <c r="H205" s="225">
        <v>247</v>
      </c>
      <c r="I205" s="226"/>
      <c r="J205" s="222"/>
      <c r="K205" s="222"/>
      <c r="L205" s="227"/>
      <c r="M205" s="228"/>
      <c r="N205" s="229"/>
      <c r="O205" s="229"/>
      <c r="P205" s="229"/>
      <c r="Q205" s="229"/>
      <c r="R205" s="229"/>
      <c r="S205" s="229"/>
      <c r="T205" s="230"/>
      <c r="U205" s="13"/>
      <c r="V205" s="13"/>
      <c r="W205" s="13"/>
      <c r="X205" s="13"/>
      <c r="Y205" s="13"/>
      <c r="Z205" s="13"/>
      <c r="AA205" s="13"/>
      <c r="AB205" s="13"/>
      <c r="AC205" s="13"/>
      <c r="AD205" s="13"/>
      <c r="AE205" s="13"/>
      <c r="AT205" s="231" t="s">
        <v>135</v>
      </c>
      <c r="AU205" s="231" t="s">
        <v>72</v>
      </c>
      <c r="AV205" s="13" t="s">
        <v>124</v>
      </c>
      <c r="AW205" s="13" t="s">
        <v>33</v>
      </c>
      <c r="AX205" s="13" t="s">
        <v>80</v>
      </c>
      <c r="AY205" s="231" t="s">
        <v>125</v>
      </c>
    </row>
    <row r="206" s="2" customFormat="1" ht="24.15" customHeight="1">
      <c r="A206" s="38"/>
      <c r="B206" s="39"/>
      <c r="C206" s="182" t="s">
        <v>211</v>
      </c>
      <c r="D206" s="182" t="s">
        <v>119</v>
      </c>
      <c r="E206" s="183" t="s">
        <v>267</v>
      </c>
      <c r="F206" s="184" t="s">
        <v>268</v>
      </c>
      <c r="G206" s="185" t="s">
        <v>230</v>
      </c>
      <c r="H206" s="186">
        <v>1000</v>
      </c>
      <c r="I206" s="187"/>
      <c r="J206" s="188">
        <f>ROUND(I206*H206,2)</f>
        <v>0</v>
      </c>
      <c r="K206" s="184" t="s">
        <v>123</v>
      </c>
      <c r="L206" s="44"/>
      <c r="M206" s="189" t="s">
        <v>19</v>
      </c>
      <c r="N206" s="190" t="s">
        <v>43</v>
      </c>
      <c r="O206" s="84"/>
      <c r="P206" s="191">
        <f>O206*H206</f>
        <v>0</v>
      </c>
      <c r="Q206" s="191">
        <v>0</v>
      </c>
      <c r="R206" s="191">
        <f>Q206*H206</f>
        <v>0</v>
      </c>
      <c r="S206" s="191">
        <v>0</v>
      </c>
      <c r="T206" s="192">
        <f>S206*H206</f>
        <v>0</v>
      </c>
      <c r="U206" s="38"/>
      <c r="V206" s="38"/>
      <c r="W206" s="38"/>
      <c r="X206" s="38"/>
      <c r="Y206" s="38"/>
      <c r="Z206" s="38"/>
      <c r="AA206" s="38"/>
      <c r="AB206" s="38"/>
      <c r="AC206" s="38"/>
      <c r="AD206" s="38"/>
      <c r="AE206" s="38"/>
      <c r="AR206" s="193" t="s">
        <v>124</v>
      </c>
      <c r="AT206" s="193" t="s">
        <v>119</v>
      </c>
      <c r="AU206" s="193" t="s">
        <v>72</v>
      </c>
      <c r="AY206" s="17" t="s">
        <v>125</v>
      </c>
      <c r="BE206" s="194">
        <f>IF(N206="základní",J206,0)</f>
        <v>0</v>
      </c>
      <c r="BF206" s="194">
        <f>IF(N206="snížená",J206,0)</f>
        <v>0</v>
      </c>
      <c r="BG206" s="194">
        <f>IF(N206="zákl. přenesená",J206,0)</f>
        <v>0</v>
      </c>
      <c r="BH206" s="194">
        <f>IF(N206="sníž. přenesená",J206,0)</f>
        <v>0</v>
      </c>
      <c r="BI206" s="194">
        <f>IF(N206="nulová",J206,0)</f>
        <v>0</v>
      </c>
      <c r="BJ206" s="17" t="s">
        <v>80</v>
      </c>
      <c r="BK206" s="194">
        <f>ROUND(I206*H206,2)</f>
        <v>0</v>
      </c>
      <c r="BL206" s="17" t="s">
        <v>124</v>
      </c>
      <c r="BM206" s="193" t="s">
        <v>269</v>
      </c>
    </row>
    <row r="207" s="2" customFormat="1">
      <c r="A207" s="38"/>
      <c r="B207" s="39"/>
      <c r="C207" s="40"/>
      <c r="D207" s="195" t="s">
        <v>126</v>
      </c>
      <c r="E207" s="40"/>
      <c r="F207" s="196" t="s">
        <v>268</v>
      </c>
      <c r="G207" s="40"/>
      <c r="H207" s="40"/>
      <c r="I207" s="197"/>
      <c r="J207" s="40"/>
      <c r="K207" s="40"/>
      <c r="L207" s="44"/>
      <c r="M207" s="198"/>
      <c r="N207" s="199"/>
      <c r="O207" s="84"/>
      <c r="P207" s="84"/>
      <c r="Q207" s="84"/>
      <c r="R207" s="84"/>
      <c r="S207" s="84"/>
      <c r="T207" s="85"/>
      <c r="U207" s="38"/>
      <c r="V207" s="38"/>
      <c r="W207" s="38"/>
      <c r="X207" s="38"/>
      <c r="Y207" s="38"/>
      <c r="Z207" s="38"/>
      <c r="AA207" s="38"/>
      <c r="AB207" s="38"/>
      <c r="AC207" s="38"/>
      <c r="AD207" s="38"/>
      <c r="AE207" s="38"/>
      <c r="AT207" s="17" t="s">
        <v>126</v>
      </c>
      <c r="AU207" s="17" t="s">
        <v>72</v>
      </c>
    </row>
    <row r="208" s="2" customFormat="1" ht="55.5" customHeight="1">
      <c r="A208" s="38"/>
      <c r="B208" s="39"/>
      <c r="C208" s="182" t="s">
        <v>270</v>
      </c>
      <c r="D208" s="182" t="s">
        <v>119</v>
      </c>
      <c r="E208" s="183" t="s">
        <v>142</v>
      </c>
      <c r="F208" s="184" t="s">
        <v>143</v>
      </c>
      <c r="G208" s="185" t="s">
        <v>144</v>
      </c>
      <c r="H208" s="186">
        <v>1500</v>
      </c>
      <c r="I208" s="187"/>
      <c r="J208" s="188">
        <f>ROUND(I208*H208,2)</f>
        <v>0</v>
      </c>
      <c r="K208" s="184" t="s">
        <v>123</v>
      </c>
      <c r="L208" s="44"/>
      <c r="M208" s="189" t="s">
        <v>19</v>
      </c>
      <c r="N208" s="190" t="s">
        <v>43</v>
      </c>
      <c r="O208" s="84"/>
      <c r="P208" s="191">
        <f>O208*H208</f>
        <v>0</v>
      </c>
      <c r="Q208" s="191">
        <v>0</v>
      </c>
      <c r="R208" s="191">
        <f>Q208*H208</f>
        <v>0</v>
      </c>
      <c r="S208" s="191">
        <v>0</v>
      </c>
      <c r="T208" s="192">
        <f>S208*H208</f>
        <v>0</v>
      </c>
      <c r="U208" s="38"/>
      <c r="V208" s="38"/>
      <c r="W208" s="38"/>
      <c r="X208" s="38"/>
      <c r="Y208" s="38"/>
      <c r="Z208" s="38"/>
      <c r="AA208" s="38"/>
      <c r="AB208" s="38"/>
      <c r="AC208" s="38"/>
      <c r="AD208" s="38"/>
      <c r="AE208" s="38"/>
      <c r="AR208" s="193" t="s">
        <v>124</v>
      </c>
      <c r="AT208" s="193" t="s">
        <v>119</v>
      </c>
      <c r="AU208" s="193" t="s">
        <v>72</v>
      </c>
      <c r="AY208" s="17" t="s">
        <v>125</v>
      </c>
      <c r="BE208" s="194">
        <f>IF(N208="základní",J208,0)</f>
        <v>0</v>
      </c>
      <c r="BF208" s="194">
        <f>IF(N208="snížená",J208,0)</f>
        <v>0</v>
      </c>
      <c r="BG208" s="194">
        <f>IF(N208="zákl. přenesená",J208,0)</f>
        <v>0</v>
      </c>
      <c r="BH208" s="194">
        <f>IF(N208="sníž. přenesená",J208,0)</f>
        <v>0</v>
      </c>
      <c r="BI208" s="194">
        <f>IF(N208="nulová",J208,0)</f>
        <v>0</v>
      </c>
      <c r="BJ208" s="17" t="s">
        <v>80</v>
      </c>
      <c r="BK208" s="194">
        <f>ROUND(I208*H208,2)</f>
        <v>0</v>
      </c>
      <c r="BL208" s="17" t="s">
        <v>124</v>
      </c>
      <c r="BM208" s="193" t="s">
        <v>271</v>
      </c>
    </row>
    <row r="209" s="2" customFormat="1">
      <c r="A209" s="38"/>
      <c r="B209" s="39"/>
      <c r="C209" s="40"/>
      <c r="D209" s="195" t="s">
        <v>126</v>
      </c>
      <c r="E209" s="40"/>
      <c r="F209" s="196" t="s">
        <v>143</v>
      </c>
      <c r="G209" s="40"/>
      <c r="H209" s="40"/>
      <c r="I209" s="197"/>
      <c r="J209" s="40"/>
      <c r="K209" s="40"/>
      <c r="L209" s="44"/>
      <c r="M209" s="198"/>
      <c r="N209" s="199"/>
      <c r="O209" s="84"/>
      <c r="P209" s="84"/>
      <c r="Q209" s="84"/>
      <c r="R209" s="84"/>
      <c r="S209" s="84"/>
      <c r="T209" s="85"/>
      <c r="U209" s="38"/>
      <c r="V209" s="38"/>
      <c r="W209" s="38"/>
      <c r="X209" s="38"/>
      <c r="Y209" s="38"/>
      <c r="Z209" s="38"/>
      <c r="AA209" s="38"/>
      <c r="AB209" s="38"/>
      <c r="AC209" s="38"/>
      <c r="AD209" s="38"/>
      <c r="AE209" s="38"/>
      <c r="AT209" s="17" t="s">
        <v>126</v>
      </c>
      <c r="AU209" s="17" t="s">
        <v>72</v>
      </c>
    </row>
    <row r="210" s="12" customFormat="1">
      <c r="A210" s="12"/>
      <c r="B210" s="211"/>
      <c r="C210" s="212"/>
      <c r="D210" s="195" t="s">
        <v>135</v>
      </c>
      <c r="E210" s="213" t="s">
        <v>19</v>
      </c>
      <c r="F210" s="214" t="s">
        <v>272</v>
      </c>
      <c r="G210" s="212"/>
      <c r="H210" s="213" t="s">
        <v>19</v>
      </c>
      <c r="I210" s="215"/>
      <c r="J210" s="212"/>
      <c r="K210" s="212"/>
      <c r="L210" s="216"/>
      <c r="M210" s="217"/>
      <c r="N210" s="218"/>
      <c r="O210" s="218"/>
      <c r="P210" s="218"/>
      <c r="Q210" s="218"/>
      <c r="R210" s="218"/>
      <c r="S210" s="218"/>
      <c r="T210" s="219"/>
      <c r="U210" s="12"/>
      <c r="V210" s="12"/>
      <c r="W210" s="12"/>
      <c r="X210" s="12"/>
      <c r="Y210" s="12"/>
      <c r="Z210" s="12"/>
      <c r="AA210" s="12"/>
      <c r="AB210" s="12"/>
      <c r="AC210" s="12"/>
      <c r="AD210" s="12"/>
      <c r="AE210" s="12"/>
      <c r="AT210" s="220" t="s">
        <v>135</v>
      </c>
      <c r="AU210" s="220" t="s">
        <v>72</v>
      </c>
      <c r="AV210" s="12" t="s">
        <v>80</v>
      </c>
      <c r="AW210" s="12" t="s">
        <v>33</v>
      </c>
      <c r="AX210" s="12" t="s">
        <v>72</v>
      </c>
      <c r="AY210" s="220" t="s">
        <v>125</v>
      </c>
    </row>
    <row r="211" s="11" customFormat="1">
      <c r="A211" s="11"/>
      <c r="B211" s="200"/>
      <c r="C211" s="201"/>
      <c r="D211" s="195" t="s">
        <v>135</v>
      </c>
      <c r="E211" s="202" t="s">
        <v>19</v>
      </c>
      <c r="F211" s="203" t="s">
        <v>273</v>
      </c>
      <c r="G211" s="201"/>
      <c r="H211" s="204">
        <v>1500</v>
      </c>
      <c r="I211" s="205"/>
      <c r="J211" s="201"/>
      <c r="K211" s="201"/>
      <c r="L211" s="206"/>
      <c r="M211" s="207"/>
      <c r="N211" s="208"/>
      <c r="O211" s="208"/>
      <c r="P211" s="208"/>
      <c r="Q211" s="208"/>
      <c r="R211" s="208"/>
      <c r="S211" s="208"/>
      <c r="T211" s="209"/>
      <c r="U211" s="11"/>
      <c r="V211" s="11"/>
      <c r="W211" s="11"/>
      <c r="X211" s="11"/>
      <c r="Y211" s="11"/>
      <c r="Z211" s="11"/>
      <c r="AA211" s="11"/>
      <c r="AB211" s="11"/>
      <c r="AC211" s="11"/>
      <c r="AD211" s="11"/>
      <c r="AE211" s="11"/>
      <c r="AT211" s="210" t="s">
        <v>135</v>
      </c>
      <c r="AU211" s="210" t="s">
        <v>72</v>
      </c>
      <c r="AV211" s="11" t="s">
        <v>82</v>
      </c>
      <c r="AW211" s="11" t="s">
        <v>33</v>
      </c>
      <c r="AX211" s="11" t="s">
        <v>72</v>
      </c>
      <c r="AY211" s="210" t="s">
        <v>125</v>
      </c>
    </row>
    <row r="212" s="13" customFormat="1">
      <c r="A212" s="13"/>
      <c r="B212" s="221"/>
      <c r="C212" s="222"/>
      <c r="D212" s="195" t="s">
        <v>135</v>
      </c>
      <c r="E212" s="223" t="s">
        <v>19</v>
      </c>
      <c r="F212" s="224" t="s">
        <v>141</v>
      </c>
      <c r="G212" s="222"/>
      <c r="H212" s="225">
        <v>1500</v>
      </c>
      <c r="I212" s="226"/>
      <c r="J212" s="222"/>
      <c r="K212" s="222"/>
      <c r="L212" s="227"/>
      <c r="M212" s="228"/>
      <c r="N212" s="229"/>
      <c r="O212" s="229"/>
      <c r="P212" s="229"/>
      <c r="Q212" s="229"/>
      <c r="R212" s="229"/>
      <c r="S212" s="229"/>
      <c r="T212" s="230"/>
      <c r="U212" s="13"/>
      <c r="V212" s="13"/>
      <c r="W212" s="13"/>
      <c r="X212" s="13"/>
      <c r="Y212" s="13"/>
      <c r="Z212" s="13"/>
      <c r="AA212" s="13"/>
      <c r="AB212" s="13"/>
      <c r="AC212" s="13"/>
      <c r="AD212" s="13"/>
      <c r="AE212" s="13"/>
      <c r="AT212" s="231" t="s">
        <v>135</v>
      </c>
      <c r="AU212" s="231" t="s">
        <v>72</v>
      </c>
      <c r="AV212" s="13" t="s">
        <v>124</v>
      </c>
      <c r="AW212" s="13" t="s">
        <v>33</v>
      </c>
      <c r="AX212" s="13" t="s">
        <v>80</v>
      </c>
      <c r="AY212" s="231" t="s">
        <v>125</v>
      </c>
    </row>
    <row r="213" s="2" customFormat="1" ht="24.15" customHeight="1">
      <c r="A213" s="38"/>
      <c r="B213" s="39"/>
      <c r="C213" s="182" t="s">
        <v>215</v>
      </c>
      <c r="D213" s="182" t="s">
        <v>119</v>
      </c>
      <c r="E213" s="183" t="s">
        <v>274</v>
      </c>
      <c r="F213" s="184" t="s">
        <v>275</v>
      </c>
      <c r="G213" s="185" t="s">
        <v>133</v>
      </c>
      <c r="H213" s="186">
        <v>1500</v>
      </c>
      <c r="I213" s="187"/>
      <c r="J213" s="188">
        <f>ROUND(I213*H213,2)</f>
        <v>0</v>
      </c>
      <c r="K213" s="184" t="s">
        <v>123</v>
      </c>
      <c r="L213" s="44"/>
      <c r="M213" s="189" t="s">
        <v>19</v>
      </c>
      <c r="N213" s="190" t="s">
        <v>43</v>
      </c>
      <c r="O213" s="84"/>
      <c r="P213" s="191">
        <f>O213*H213</f>
        <v>0</v>
      </c>
      <c r="Q213" s="191">
        <v>0</v>
      </c>
      <c r="R213" s="191">
        <f>Q213*H213</f>
        <v>0</v>
      </c>
      <c r="S213" s="191">
        <v>0</v>
      </c>
      <c r="T213" s="192">
        <f>S213*H213</f>
        <v>0</v>
      </c>
      <c r="U213" s="38"/>
      <c r="V213" s="38"/>
      <c r="W213" s="38"/>
      <c r="X213" s="38"/>
      <c r="Y213" s="38"/>
      <c r="Z213" s="38"/>
      <c r="AA213" s="38"/>
      <c r="AB213" s="38"/>
      <c r="AC213" s="38"/>
      <c r="AD213" s="38"/>
      <c r="AE213" s="38"/>
      <c r="AR213" s="193" t="s">
        <v>124</v>
      </c>
      <c r="AT213" s="193" t="s">
        <v>119</v>
      </c>
      <c r="AU213" s="193" t="s">
        <v>72</v>
      </c>
      <c r="AY213" s="17" t="s">
        <v>125</v>
      </c>
      <c r="BE213" s="194">
        <f>IF(N213="základní",J213,0)</f>
        <v>0</v>
      </c>
      <c r="BF213" s="194">
        <f>IF(N213="snížená",J213,0)</f>
        <v>0</v>
      </c>
      <c r="BG213" s="194">
        <f>IF(N213="zákl. přenesená",J213,0)</f>
        <v>0</v>
      </c>
      <c r="BH213" s="194">
        <f>IF(N213="sníž. přenesená",J213,0)</f>
        <v>0</v>
      </c>
      <c r="BI213" s="194">
        <f>IF(N213="nulová",J213,0)</f>
        <v>0</v>
      </c>
      <c r="BJ213" s="17" t="s">
        <v>80</v>
      </c>
      <c r="BK213" s="194">
        <f>ROUND(I213*H213,2)</f>
        <v>0</v>
      </c>
      <c r="BL213" s="17" t="s">
        <v>124</v>
      </c>
      <c r="BM213" s="193" t="s">
        <v>276</v>
      </c>
    </row>
    <row r="214" s="2" customFormat="1">
      <c r="A214" s="38"/>
      <c r="B214" s="39"/>
      <c r="C214" s="40"/>
      <c r="D214" s="195" t="s">
        <v>126</v>
      </c>
      <c r="E214" s="40"/>
      <c r="F214" s="196" t="s">
        <v>275</v>
      </c>
      <c r="G214" s="40"/>
      <c r="H214" s="40"/>
      <c r="I214" s="197"/>
      <c r="J214" s="40"/>
      <c r="K214" s="40"/>
      <c r="L214" s="44"/>
      <c r="M214" s="198"/>
      <c r="N214" s="199"/>
      <c r="O214" s="84"/>
      <c r="P214" s="84"/>
      <c r="Q214" s="84"/>
      <c r="R214" s="84"/>
      <c r="S214" s="84"/>
      <c r="T214" s="85"/>
      <c r="U214" s="38"/>
      <c r="V214" s="38"/>
      <c r="W214" s="38"/>
      <c r="X214" s="38"/>
      <c r="Y214" s="38"/>
      <c r="Z214" s="38"/>
      <c r="AA214" s="38"/>
      <c r="AB214" s="38"/>
      <c r="AC214" s="38"/>
      <c r="AD214" s="38"/>
      <c r="AE214" s="38"/>
      <c r="AT214" s="17" t="s">
        <v>126</v>
      </c>
      <c r="AU214" s="17" t="s">
        <v>72</v>
      </c>
    </row>
    <row r="215" s="2" customFormat="1" ht="16.5" customHeight="1">
      <c r="A215" s="38"/>
      <c r="B215" s="39"/>
      <c r="C215" s="182" t="s">
        <v>277</v>
      </c>
      <c r="D215" s="182" t="s">
        <v>119</v>
      </c>
      <c r="E215" s="183" t="s">
        <v>278</v>
      </c>
      <c r="F215" s="184" t="s">
        <v>279</v>
      </c>
      <c r="G215" s="185" t="s">
        <v>122</v>
      </c>
      <c r="H215" s="186">
        <v>8</v>
      </c>
      <c r="I215" s="187"/>
      <c r="J215" s="188">
        <f>ROUND(I215*H215,2)</f>
        <v>0</v>
      </c>
      <c r="K215" s="184" t="s">
        <v>123</v>
      </c>
      <c r="L215" s="44"/>
      <c r="M215" s="189" t="s">
        <v>19</v>
      </c>
      <c r="N215" s="190" t="s">
        <v>43</v>
      </c>
      <c r="O215" s="84"/>
      <c r="P215" s="191">
        <f>O215*H215</f>
        <v>0</v>
      </c>
      <c r="Q215" s="191">
        <v>0</v>
      </c>
      <c r="R215" s="191">
        <f>Q215*H215</f>
        <v>0</v>
      </c>
      <c r="S215" s="191">
        <v>0</v>
      </c>
      <c r="T215" s="192">
        <f>S215*H215</f>
        <v>0</v>
      </c>
      <c r="U215" s="38"/>
      <c r="V215" s="38"/>
      <c r="W215" s="38"/>
      <c r="X215" s="38"/>
      <c r="Y215" s="38"/>
      <c r="Z215" s="38"/>
      <c r="AA215" s="38"/>
      <c r="AB215" s="38"/>
      <c r="AC215" s="38"/>
      <c r="AD215" s="38"/>
      <c r="AE215" s="38"/>
      <c r="AR215" s="193" t="s">
        <v>124</v>
      </c>
      <c r="AT215" s="193" t="s">
        <v>119</v>
      </c>
      <c r="AU215" s="193" t="s">
        <v>72</v>
      </c>
      <c r="AY215" s="17" t="s">
        <v>125</v>
      </c>
      <c r="BE215" s="194">
        <f>IF(N215="základní",J215,0)</f>
        <v>0</v>
      </c>
      <c r="BF215" s="194">
        <f>IF(N215="snížená",J215,0)</f>
        <v>0</v>
      </c>
      <c r="BG215" s="194">
        <f>IF(N215="zákl. přenesená",J215,0)</f>
        <v>0</v>
      </c>
      <c r="BH215" s="194">
        <f>IF(N215="sníž. přenesená",J215,0)</f>
        <v>0</v>
      </c>
      <c r="BI215" s="194">
        <f>IF(N215="nulová",J215,0)</f>
        <v>0</v>
      </c>
      <c r="BJ215" s="17" t="s">
        <v>80</v>
      </c>
      <c r="BK215" s="194">
        <f>ROUND(I215*H215,2)</f>
        <v>0</v>
      </c>
      <c r="BL215" s="17" t="s">
        <v>124</v>
      </c>
      <c r="BM215" s="193" t="s">
        <v>280</v>
      </c>
    </row>
    <row r="216" s="2" customFormat="1">
      <c r="A216" s="38"/>
      <c r="B216" s="39"/>
      <c r="C216" s="40"/>
      <c r="D216" s="195" t="s">
        <v>126</v>
      </c>
      <c r="E216" s="40"/>
      <c r="F216" s="196" t="s">
        <v>279</v>
      </c>
      <c r="G216" s="40"/>
      <c r="H216" s="40"/>
      <c r="I216" s="197"/>
      <c r="J216" s="40"/>
      <c r="K216" s="40"/>
      <c r="L216" s="44"/>
      <c r="M216" s="198"/>
      <c r="N216" s="199"/>
      <c r="O216" s="84"/>
      <c r="P216" s="84"/>
      <c r="Q216" s="84"/>
      <c r="R216" s="84"/>
      <c r="S216" s="84"/>
      <c r="T216" s="85"/>
      <c r="U216" s="38"/>
      <c r="V216" s="38"/>
      <c r="W216" s="38"/>
      <c r="X216" s="38"/>
      <c r="Y216" s="38"/>
      <c r="Z216" s="38"/>
      <c r="AA216" s="38"/>
      <c r="AB216" s="38"/>
      <c r="AC216" s="38"/>
      <c r="AD216" s="38"/>
      <c r="AE216" s="38"/>
      <c r="AT216" s="17" t="s">
        <v>126</v>
      </c>
      <c r="AU216" s="17" t="s">
        <v>72</v>
      </c>
    </row>
    <row r="217" s="2" customFormat="1" ht="16.5" customHeight="1">
      <c r="A217" s="38"/>
      <c r="B217" s="39"/>
      <c r="C217" s="182" t="s">
        <v>219</v>
      </c>
      <c r="D217" s="182" t="s">
        <v>119</v>
      </c>
      <c r="E217" s="183" t="s">
        <v>281</v>
      </c>
      <c r="F217" s="184" t="s">
        <v>282</v>
      </c>
      <c r="G217" s="185" t="s">
        <v>122</v>
      </c>
      <c r="H217" s="186">
        <v>71</v>
      </c>
      <c r="I217" s="187"/>
      <c r="J217" s="188">
        <f>ROUND(I217*H217,2)</f>
        <v>0</v>
      </c>
      <c r="K217" s="184" t="s">
        <v>123</v>
      </c>
      <c r="L217" s="44"/>
      <c r="M217" s="189" t="s">
        <v>19</v>
      </c>
      <c r="N217" s="190" t="s">
        <v>43</v>
      </c>
      <c r="O217" s="84"/>
      <c r="P217" s="191">
        <f>O217*H217</f>
        <v>0</v>
      </c>
      <c r="Q217" s="191">
        <v>0</v>
      </c>
      <c r="R217" s="191">
        <f>Q217*H217</f>
        <v>0</v>
      </c>
      <c r="S217" s="191">
        <v>0</v>
      </c>
      <c r="T217" s="192">
        <f>S217*H217</f>
        <v>0</v>
      </c>
      <c r="U217" s="38"/>
      <c r="V217" s="38"/>
      <c r="W217" s="38"/>
      <c r="X217" s="38"/>
      <c r="Y217" s="38"/>
      <c r="Z217" s="38"/>
      <c r="AA217" s="38"/>
      <c r="AB217" s="38"/>
      <c r="AC217" s="38"/>
      <c r="AD217" s="38"/>
      <c r="AE217" s="38"/>
      <c r="AR217" s="193" t="s">
        <v>124</v>
      </c>
      <c r="AT217" s="193" t="s">
        <v>119</v>
      </c>
      <c r="AU217" s="193" t="s">
        <v>72</v>
      </c>
      <c r="AY217" s="17" t="s">
        <v>125</v>
      </c>
      <c r="BE217" s="194">
        <f>IF(N217="základní",J217,0)</f>
        <v>0</v>
      </c>
      <c r="BF217" s="194">
        <f>IF(N217="snížená",J217,0)</f>
        <v>0</v>
      </c>
      <c r="BG217" s="194">
        <f>IF(N217="zákl. přenesená",J217,0)</f>
        <v>0</v>
      </c>
      <c r="BH217" s="194">
        <f>IF(N217="sníž. přenesená",J217,0)</f>
        <v>0</v>
      </c>
      <c r="BI217" s="194">
        <f>IF(N217="nulová",J217,0)</f>
        <v>0</v>
      </c>
      <c r="BJ217" s="17" t="s">
        <v>80</v>
      </c>
      <c r="BK217" s="194">
        <f>ROUND(I217*H217,2)</f>
        <v>0</v>
      </c>
      <c r="BL217" s="17" t="s">
        <v>124</v>
      </c>
      <c r="BM217" s="193" t="s">
        <v>283</v>
      </c>
    </row>
    <row r="218" s="2" customFormat="1">
      <c r="A218" s="38"/>
      <c r="B218" s="39"/>
      <c r="C218" s="40"/>
      <c r="D218" s="195" t="s">
        <v>126</v>
      </c>
      <c r="E218" s="40"/>
      <c r="F218" s="196" t="s">
        <v>282</v>
      </c>
      <c r="G218" s="40"/>
      <c r="H218" s="40"/>
      <c r="I218" s="197"/>
      <c r="J218" s="40"/>
      <c r="K218" s="40"/>
      <c r="L218" s="44"/>
      <c r="M218" s="198"/>
      <c r="N218" s="199"/>
      <c r="O218" s="84"/>
      <c r="P218" s="84"/>
      <c r="Q218" s="84"/>
      <c r="R218" s="84"/>
      <c r="S218" s="84"/>
      <c r="T218" s="85"/>
      <c r="U218" s="38"/>
      <c r="V218" s="38"/>
      <c r="W218" s="38"/>
      <c r="X218" s="38"/>
      <c r="Y218" s="38"/>
      <c r="Z218" s="38"/>
      <c r="AA218" s="38"/>
      <c r="AB218" s="38"/>
      <c r="AC218" s="38"/>
      <c r="AD218" s="38"/>
      <c r="AE218" s="38"/>
      <c r="AT218" s="17" t="s">
        <v>126</v>
      </c>
      <c r="AU218" s="17" t="s">
        <v>72</v>
      </c>
    </row>
    <row r="219" s="2" customFormat="1" ht="24.15" customHeight="1">
      <c r="A219" s="38"/>
      <c r="B219" s="39"/>
      <c r="C219" s="182" t="s">
        <v>284</v>
      </c>
      <c r="D219" s="182" t="s">
        <v>119</v>
      </c>
      <c r="E219" s="183" t="s">
        <v>285</v>
      </c>
      <c r="F219" s="184" t="s">
        <v>286</v>
      </c>
      <c r="G219" s="185" t="s">
        <v>144</v>
      </c>
      <c r="H219" s="186">
        <v>885.23000000000002</v>
      </c>
      <c r="I219" s="187"/>
      <c r="J219" s="188">
        <f>ROUND(I219*H219,2)</f>
        <v>0</v>
      </c>
      <c r="K219" s="184" t="s">
        <v>123</v>
      </c>
      <c r="L219" s="44"/>
      <c r="M219" s="189" t="s">
        <v>19</v>
      </c>
      <c r="N219" s="190" t="s">
        <v>43</v>
      </c>
      <c r="O219" s="84"/>
      <c r="P219" s="191">
        <f>O219*H219</f>
        <v>0</v>
      </c>
      <c r="Q219" s="191">
        <v>0</v>
      </c>
      <c r="R219" s="191">
        <f>Q219*H219</f>
        <v>0</v>
      </c>
      <c r="S219" s="191">
        <v>0</v>
      </c>
      <c r="T219" s="192">
        <f>S219*H219</f>
        <v>0</v>
      </c>
      <c r="U219" s="38"/>
      <c r="V219" s="38"/>
      <c r="W219" s="38"/>
      <c r="X219" s="38"/>
      <c r="Y219" s="38"/>
      <c r="Z219" s="38"/>
      <c r="AA219" s="38"/>
      <c r="AB219" s="38"/>
      <c r="AC219" s="38"/>
      <c r="AD219" s="38"/>
      <c r="AE219" s="38"/>
      <c r="AR219" s="193" t="s">
        <v>124</v>
      </c>
      <c r="AT219" s="193" t="s">
        <v>119</v>
      </c>
      <c r="AU219" s="193" t="s">
        <v>72</v>
      </c>
      <c r="AY219" s="17" t="s">
        <v>125</v>
      </c>
      <c r="BE219" s="194">
        <f>IF(N219="základní",J219,0)</f>
        <v>0</v>
      </c>
      <c r="BF219" s="194">
        <f>IF(N219="snížená",J219,0)</f>
        <v>0</v>
      </c>
      <c r="BG219" s="194">
        <f>IF(N219="zákl. přenesená",J219,0)</f>
        <v>0</v>
      </c>
      <c r="BH219" s="194">
        <f>IF(N219="sníž. přenesená",J219,0)</f>
        <v>0</v>
      </c>
      <c r="BI219" s="194">
        <f>IF(N219="nulová",J219,0)</f>
        <v>0</v>
      </c>
      <c r="BJ219" s="17" t="s">
        <v>80</v>
      </c>
      <c r="BK219" s="194">
        <f>ROUND(I219*H219,2)</f>
        <v>0</v>
      </c>
      <c r="BL219" s="17" t="s">
        <v>124</v>
      </c>
      <c r="BM219" s="193" t="s">
        <v>287</v>
      </c>
    </row>
    <row r="220" s="2" customFormat="1">
      <c r="A220" s="38"/>
      <c r="B220" s="39"/>
      <c r="C220" s="40"/>
      <c r="D220" s="195" t="s">
        <v>126</v>
      </c>
      <c r="E220" s="40"/>
      <c r="F220" s="196" t="s">
        <v>288</v>
      </c>
      <c r="G220" s="40"/>
      <c r="H220" s="40"/>
      <c r="I220" s="197"/>
      <c r="J220" s="40"/>
      <c r="K220" s="40"/>
      <c r="L220" s="44"/>
      <c r="M220" s="198"/>
      <c r="N220" s="199"/>
      <c r="O220" s="84"/>
      <c r="P220" s="84"/>
      <c r="Q220" s="84"/>
      <c r="R220" s="84"/>
      <c r="S220" s="84"/>
      <c r="T220" s="85"/>
      <c r="U220" s="38"/>
      <c r="V220" s="38"/>
      <c r="W220" s="38"/>
      <c r="X220" s="38"/>
      <c r="Y220" s="38"/>
      <c r="Z220" s="38"/>
      <c r="AA220" s="38"/>
      <c r="AB220" s="38"/>
      <c r="AC220" s="38"/>
      <c r="AD220" s="38"/>
      <c r="AE220" s="38"/>
      <c r="AT220" s="17" t="s">
        <v>126</v>
      </c>
      <c r="AU220" s="17" t="s">
        <v>72</v>
      </c>
    </row>
    <row r="221" s="11" customFormat="1">
      <c r="A221" s="11"/>
      <c r="B221" s="200"/>
      <c r="C221" s="201"/>
      <c r="D221" s="195" t="s">
        <v>135</v>
      </c>
      <c r="E221" s="202" t="s">
        <v>19</v>
      </c>
      <c r="F221" s="203" t="s">
        <v>289</v>
      </c>
      <c r="G221" s="201"/>
      <c r="H221" s="204">
        <v>885.23000000000002</v>
      </c>
      <c r="I221" s="205"/>
      <c r="J221" s="201"/>
      <c r="K221" s="201"/>
      <c r="L221" s="206"/>
      <c r="M221" s="207"/>
      <c r="N221" s="208"/>
      <c r="O221" s="208"/>
      <c r="P221" s="208"/>
      <c r="Q221" s="208"/>
      <c r="R221" s="208"/>
      <c r="S221" s="208"/>
      <c r="T221" s="209"/>
      <c r="U221" s="11"/>
      <c r="V221" s="11"/>
      <c r="W221" s="11"/>
      <c r="X221" s="11"/>
      <c r="Y221" s="11"/>
      <c r="Z221" s="11"/>
      <c r="AA221" s="11"/>
      <c r="AB221" s="11"/>
      <c r="AC221" s="11"/>
      <c r="AD221" s="11"/>
      <c r="AE221" s="11"/>
      <c r="AT221" s="210" t="s">
        <v>135</v>
      </c>
      <c r="AU221" s="210" t="s">
        <v>72</v>
      </c>
      <c r="AV221" s="11" t="s">
        <v>82</v>
      </c>
      <c r="AW221" s="11" t="s">
        <v>33</v>
      </c>
      <c r="AX221" s="11" t="s">
        <v>72</v>
      </c>
      <c r="AY221" s="210" t="s">
        <v>125</v>
      </c>
    </row>
    <row r="222" s="13" customFormat="1">
      <c r="A222" s="13"/>
      <c r="B222" s="221"/>
      <c r="C222" s="222"/>
      <c r="D222" s="195" t="s">
        <v>135</v>
      </c>
      <c r="E222" s="223" t="s">
        <v>19</v>
      </c>
      <c r="F222" s="224" t="s">
        <v>141</v>
      </c>
      <c r="G222" s="222"/>
      <c r="H222" s="225">
        <v>885.23000000000002</v>
      </c>
      <c r="I222" s="226"/>
      <c r="J222" s="222"/>
      <c r="K222" s="222"/>
      <c r="L222" s="227"/>
      <c r="M222" s="228"/>
      <c r="N222" s="229"/>
      <c r="O222" s="229"/>
      <c r="P222" s="229"/>
      <c r="Q222" s="229"/>
      <c r="R222" s="229"/>
      <c r="S222" s="229"/>
      <c r="T222" s="230"/>
      <c r="U222" s="13"/>
      <c r="V222" s="13"/>
      <c r="W222" s="13"/>
      <c r="X222" s="13"/>
      <c r="Y222" s="13"/>
      <c r="Z222" s="13"/>
      <c r="AA222" s="13"/>
      <c r="AB222" s="13"/>
      <c r="AC222" s="13"/>
      <c r="AD222" s="13"/>
      <c r="AE222" s="13"/>
      <c r="AT222" s="231" t="s">
        <v>135</v>
      </c>
      <c r="AU222" s="231" t="s">
        <v>72</v>
      </c>
      <c r="AV222" s="13" t="s">
        <v>124</v>
      </c>
      <c r="AW222" s="13" t="s">
        <v>33</v>
      </c>
      <c r="AX222" s="13" t="s">
        <v>80</v>
      </c>
      <c r="AY222" s="231" t="s">
        <v>125</v>
      </c>
    </row>
    <row r="223" s="2" customFormat="1" ht="66.75" customHeight="1">
      <c r="A223" s="38"/>
      <c r="B223" s="39"/>
      <c r="C223" s="182" t="s">
        <v>231</v>
      </c>
      <c r="D223" s="182" t="s">
        <v>119</v>
      </c>
      <c r="E223" s="183" t="s">
        <v>290</v>
      </c>
      <c r="F223" s="184" t="s">
        <v>291</v>
      </c>
      <c r="G223" s="185" t="s">
        <v>144</v>
      </c>
      <c r="H223" s="186">
        <v>885.23000000000002</v>
      </c>
      <c r="I223" s="187"/>
      <c r="J223" s="188">
        <f>ROUND(I223*H223,2)</f>
        <v>0</v>
      </c>
      <c r="K223" s="184" t="s">
        <v>123</v>
      </c>
      <c r="L223" s="44"/>
      <c r="M223" s="189" t="s">
        <v>19</v>
      </c>
      <c r="N223" s="190" t="s">
        <v>43</v>
      </c>
      <c r="O223" s="84"/>
      <c r="P223" s="191">
        <f>O223*H223</f>
        <v>0</v>
      </c>
      <c r="Q223" s="191">
        <v>0</v>
      </c>
      <c r="R223" s="191">
        <f>Q223*H223</f>
        <v>0</v>
      </c>
      <c r="S223" s="191">
        <v>0</v>
      </c>
      <c r="T223" s="192">
        <f>S223*H223</f>
        <v>0</v>
      </c>
      <c r="U223" s="38"/>
      <c r="V223" s="38"/>
      <c r="W223" s="38"/>
      <c r="X223" s="38"/>
      <c r="Y223" s="38"/>
      <c r="Z223" s="38"/>
      <c r="AA223" s="38"/>
      <c r="AB223" s="38"/>
      <c r="AC223" s="38"/>
      <c r="AD223" s="38"/>
      <c r="AE223" s="38"/>
      <c r="AR223" s="193" t="s">
        <v>124</v>
      </c>
      <c r="AT223" s="193" t="s">
        <v>119</v>
      </c>
      <c r="AU223" s="193" t="s">
        <v>72</v>
      </c>
      <c r="AY223" s="17" t="s">
        <v>125</v>
      </c>
      <c r="BE223" s="194">
        <f>IF(N223="základní",J223,0)</f>
        <v>0</v>
      </c>
      <c r="BF223" s="194">
        <f>IF(N223="snížená",J223,0)</f>
        <v>0</v>
      </c>
      <c r="BG223" s="194">
        <f>IF(N223="zákl. přenesená",J223,0)</f>
        <v>0</v>
      </c>
      <c r="BH223" s="194">
        <f>IF(N223="sníž. přenesená",J223,0)</f>
        <v>0</v>
      </c>
      <c r="BI223" s="194">
        <f>IF(N223="nulová",J223,0)</f>
        <v>0</v>
      </c>
      <c r="BJ223" s="17" t="s">
        <v>80</v>
      </c>
      <c r="BK223" s="194">
        <f>ROUND(I223*H223,2)</f>
        <v>0</v>
      </c>
      <c r="BL223" s="17" t="s">
        <v>124</v>
      </c>
      <c r="BM223" s="193" t="s">
        <v>292</v>
      </c>
    </row>
    <row r="224" s="2" customFormat="1">
      <c r="A224" s="38"/>
      <c r="B224" s="39"/>
      <c r="C224" s="40"/>
      <c r="D224" s="195" t="s">
        <v>126</v>
      </c>
      <c r="E224" s="40"/>
      <c r="F224" s="196" t="s">
        <v>291</v>
      </c>
      <c r="G224" s="40"/>
      <c r="H224" s="40"/>
      <c r="I224" s="197"/>
      <c r="J224" s="40"/>
      <c r="K224" s="40"/>
      <c r="L224" s="44"/>
      <c r="M224" s="198"/>
      <c r="N224" s="199"/>
      <c r="O224" s="84"/>
      <c r="P224" s="84"/>
      <c r="Q224" s="84"/>
      <c r="R224" s="84"/>
      <c r="S224" s="84"/>
      <c r="T224" s="85"/>
      <c r="U224" s="38"/>
      <c r="V224" s="38"/>
      <c r="W224" s="38"/>
      <c r="X224" s="38"/>
      <c r="Y224" s="38"/>
      <c r="Z224" s="38"/>
      <c r="AA224" s="38"/>
      <c r="AB224" s="38"/>
      <c r="AC224" s="38"/>
      <c r="AD224" s="38"/>
      <c r="AE224" s="38"/>
      <c r="AT224" s="17" t="s">
        <v>126</v>
      </c>
      <c r="AU224" s="17" t="s">
        <v>72</v>
      </c>
    </row>
    <row r="225" s="11" customFormat="1">
      <c r="A225" s="11"/>
      <c r="B225" s="200"/>
      <c r="C225" s="201"/>
      <c r="D225" s="195" t="s">
        <v>135</v>
      </c>
      <c r="E225" s="202" t="s">
        <v>19</v>
      </c>
      <c r="F225" s="203" t="s">
        <v>293</v>
      </c>
      <c r="G225" s="201"/>
      <c r="H225" s="204">
        <v>885.23000000000002</v>
      </c>
      <c r="I225" s="205"/>
      <c r="J225" s="201"/>
      <c r="K225" s="201"/>
      <c r="L225" s="206"/>
      <c r="M225" s="207"/>
      <c r="N225" s="208"/>
      <c r="O225" s="208"/>
      <c r="P225" s="208"/>
      <c r="Q225" s="208"/>
      <c r="R225" s="208"/>
      <c r="S225" s="208"/>
      <c r="T225" s="209"/>
      <c r="U225" s="11"/>
      <c r="V225" s="11"/>
      <c r="W225" s="11"/>
      <c r="X225" s="11"/>
      <c r="Y225" s="11"/>
      <c r="Z225" s="11"/>
      <c r="AA225" s="11"/>
      <c r="AB225" s="11"/>
      <c r="AC225" s="11"/>
      <c r="AD225" s="11"/>
      <c r="AE225" s="11"/>
      <c r="AT225" s="210" t="s">
        <v>135</v>
      </c>
      <c r="AU225" s="210" t="s">
        <v>72</v>
      </c>
      <c r="AV225" s="11" t="s">
        <v>82</v>
      </c>
      <c r="AW225" s="11" t="s">
        <v>33</v>
      </c>
      <c r="AX225" s="11" t="s">
        <v>72</v>
      </c>
      <c r="AY225" s="210" t="s">
        <v>125</v>
      </c>
    </row>
    <row r="226" s="13" customFormat="1">
      <c r="A226" s="13"/>
      <c r="B226" s="221"/>
      <c r="C226" s="222"/>
      <c r="D226" s="195" t="s">
        <v>135</v>
      </c>
      <c r="E226" s="223" t="s">
        <v>19</v>
      </c>
      <c r="F226" s="224" t="s">
        <v>141</v>
      </c>
      <c r="G226" s="222"/>
      <c r="H226" s="225">
        <v>885.23000000000002</v>
      </c>
      <c r="I226" s="226"/>
      <c r="J226" s="222"/>
      <c r="K226" s="222"/>
      <c r="L226" s="227"/>
      <c r="M226" s="228"/>
      <c r="N226" s="229"/>
      <c r="O226" s="229"/>
      <c r="P226" s="229"/>
      <c r="Q226" s="229"/>
      <c r="R226" s="229"/>
      <c r="S226" s="229"/>
      <c r="T226" s="230"/>
      <c r="U226" s="13"/>
      <c r="V226" s="13"/>
      <c r="W226" s="13"/>
      <c r="X226" s="13"/>
      <c r="Y226" s="13"/>
      <c r="Z226" s="13"/>
      <c r="AA226" s="13"/>
      <c r="AB226" s="13"/>
      <c r="AC226" s="13"/>
      <c r="AD226" s="13"/>
      <c r="AE226" s="13"/>
      <c r="AT226" s="231" t="s">
        <v>135</v>
      </c>
      <c r="AU226" s="231" t="s">
        <v>72</v>
      </c>
      <c r="AV226" s="13" t="s">
        <v>124</v>
      </c>
      <c r="AW226" s="13" t="s">
        <v>33</v>
      </c>
      <c r="AX226" s="13" t="s">
        <v>80</v>
      </c>
      <c r="AY226" s="231" t="s">
        <v>125</v>
      </c>
    </row>
    <row r="227" s="2" customFormat="1" ht="21.75" customHeight="1">
      <c r="A227" s="38"/>
      <c r="B227" s="39"/>
      <c r="C227" s="182" t="s">
        <v>294</v>
      </c>
      <c r="D227" s="182" t="s">
        <v>119</v>
      </c>
      <c r="E227" s="183" t="s">
        <v>295</v>
      </c>
      <c r="F227" s="184" t="s">
        <v>296</v>
      </c>
      <c r="G227" s="185" t="s">
        <v>144</v>
      </c>
      <c r="H227" s="186">
        <v>880.99199999999996</v>
      </c>
      <c r="I227" s="187"/>
      <c r="J227" s="188">
        <f>ROUND(I227*H227,2)</f>
        <v>0</v>
      </c>
      <c r="K227" s="184" t="s">
        <v>123</v>
      </c>
      <c r="L227" s="44"/>
      <c r="M227" s="189" t="s">
        <v>19</v>
      </c>
      <c r="N227" s="190" t="s">
        <v>43</v>
      </c>
      <c r="O227" s="84"/>
      <c r="P227" s="191">
        <f>O227*H227</f>
        <v>0</v>
      </c>
      <c r="Q227" s="191">
        <v>0</v>
      </c>
      <c r="R227" s="191">
        <f>Q227*H227</f>
        <v>0</v>
      </c>
      <c r="S227" s="191">
        <v>0</v>
      </c>
      <c r="T227" s="192">
        <f>S227*H227</f>
        <v>0</v>
      </c>
      <c r="U227" s="38"/>
      <c r="V227" s="38"/>
      <c r="W227" s="38"/>
      <c r="X227" s="38"/>
      <c r="Y227" s="38"/>
      <c r="Z227" s="38"/>
      <c r="AA227" s="38"/>
      <c r="AB227" s="38"/>
      <c r="AC227" s="38"/>
      <c r="AD227" s="38"/>
      <c r="AE227" s="38"/>
      <c r="AR227" s="193" t="s">
        <v>124</v>
      </c>
      <c r="AT227" s="193" t="s">
        <v>119</v>
      </c>
      <c r="AU227" s="193" t="s">
        <v>72</v>
      </c>
      <c r="AY227" s="17" t="s">
        <v>125</v>
      </c>
      <c r="BE227" s="194">
        <f>IF(N227="základní",J227,0)</f>
        <v>0</v>
      </c>
      <c r="BF227" s="194">
        <f>IF(N227="snížená",J227,0)</f>
        <v>0</v>
      </c>
      <c r="BG227" s="194">
        <f>IF(N227="zákl. přenesená",J227,0)</f>
        <v>0</v>
      </c>
      <c r="BH227" s="194">
        <f>IF(N227="sníž. přenesená",J227,0)</f>
        <v>0</v>
      </c>
      <c r="BI227" s="194">
        <f>IF(N227="nulová",J227,0)</f>
        <v>0</v>
      </c>
      <c r="BJ227" s="17" t="s">
        <v>80</v>
      </c>
      <c r="BK227" s="194">
        <f>ROUND(I227*H227,2)</f>
        <v>0</v>
      </c>
      <c r="BL227" s="17" t="s">
        <v>124</v>
      </c>
      <c r="BM227" s="193" t="s">
        <v>297</v>
      </c>
    </row>
    <row r="228" s="2" customFormat="1">
      <c r="A228" s="38"/>
      <c r="B228" s="39"/>
      <c r="C228" s="40"/>
      <c r="D228" s="195" t="s">
        <v>126</v>
      </c>
      <c r="E228" s="40"/>
      <c r="F228" s="196" t="s">
        <v>296</v>
      </c>
      <c r="G228" s="40"/>
      <c r="H228" s="40"/>
      <c r="I228" s="197"/>
      <c r="J228" s="40"/>
      <c r="K228" s="40"/>
      <c r="L228" s="44"/>
      <c r="M228" s="198"/>
      <c r="N228" s="199"/>
      <c r="O228" s="84"/>
      <c r="P228" s="84"/>
      <c r="Q228" s="84"/>
      <c r="R228" s="84"/>
      <c r="S228" s="84"/>
      <c r="T228" s="85"/>
      <c r="U228" s="38"/>
      <c r="V228" s="38"/>
      <c r="W228" s="38"/>
      <c r="X228" s="38"/>
      <c r="Y228" s="38"/>
      <c r="Z228" s="38"/>
      <c r="AA228" s="38"/>
      <c r="AB228" s="38"/>
      <c r="AC228" s="38"/>
      <c r="AD228" s="38"/>
      <c r="AE228" s="38"/>
      <c r="AT228" s="17" t="s">
        <v>126</v>
      </c>
      <c r="AU228" s="17" t="s">
        <v>72</v>
      </c>
    </row>
    <row r="229" s="11" customFormat="1">
      <c r="A229" s="11"/>
      <c r="B229" s="200"/>
      <c r="C229" s="201"/>
      <c r="D229" s="195" t="s">
        <v>135</v>
      </c>
      <c r="E229" s="202" t="s">
        <v>19</v>
      </c>
      <c r="F229" s="203" t="s">
        <v>298</v>
      </c>
      <c r="G229" s="201"/>
      <c r="H229" s="204">
        <v>880.99199999999996</v>
      </c>
      <c r="I229" s="205"/>
      <c r="J229" s="201"/>
      <c r="K229" s="201"/>
      <c r="L229" s="206"/>
      <c r="M229" s="207"/>
      <c r="N229" s="208"/>
      <c r="O229" s="208"/>
      <c r="P229" s="208"/>
      <c r="Q229" s="208"/>
      <c r="R229" s="208"/>
      <c r="S229" s="208"/>
      <c r="T229" s="209"/>
      <c r="U229" s="11"/>
      <c r="V229" s="11"/>
      <c r="W229" s="11"/>
      <c r="X229" s="11"/>
      <c r="Y229" s="11"/>
      <c r="Z229" s="11"/>
      <c r="AA229" s="11"/>
      <c r="AB229" s="11"/>
      <c r="AC229" s="11"/>
      <c r="AD229" s="11"/>
      <c r="AE229" s="11"/>
      <c r="AT229" s="210" t="s">
        <v>135</v>
      </c>
      <c r="AU229" s="210" t="s">
        <v>72</v>
      </c>
      <c r="AV229" s="11" t="s">
        <v>82</v>
      </c>
      <c r="AW229" s="11" t="s">
        <v>33</v>
      </c>
      <c r="AX229" s="11" t="s">
        <v>72</v>
      </c>
      <c r="AY229" s="210" t="s">
        <v>125</v>
      </c>
    </row>
    <row r="230" s="13" customFormat="1">
      <c r="A230" s="13"/>
      <c r="B230" s="221"/>
      <c r="C230" s="222"/>
      <c r="D230" s="195" t="s">
        <v>135</v>
      </c>
      <c r="E230" s="223" t="s">
        <v>19</v>
      </c>
      <c r="F230" s="224" t="s">
        <v>141</v>
      </c>
      <c r="G230" s="222"/>
      <c r="H230" s="225">
        <v>880.99199999999996</v>
      </c>
      <c r="I230" s="226"/>
      <c r="J230" s="222"/>
      <c r="K230" s="222"/>
      <c r="L230" s="227"/>
      <c r="M230" s="228"/>
      <c r="N230" s="229"/>
      <c r="O230" s="229"/>
      <c r="P230" s="229"/>
      <c r="Q230" s="229"/>
      <c r="R230" s="229"/>
      <c r="S230" s="229"/>
      <c r="T230" s="230"/>
      <c r="U230" s="13"/>
      <c r="V230" s="13"/>
      <c r="W230" s="13"/>
      <c r="X230" s="13"/>
      <c r="Y230" s="13"/>
      <c r="Z230" s="13"/>
      <c r="AA230" s="13"/>
      <c r="AB230" s="13"/>
      <c r="AC230" s="13"/>
      <c r="AD230" s="13"/>
      <c r="AE230" s="13"/>
      <c r="AT230" s="231" t="s">
        <v>135</v>
      </c>
      <c r="AU230" s="231" t="s">
        <v>72</v>
      </c>
      <c r="AV230" s="13" t="s">
        <v>124</v>
      </c>
      <c r="AW230" s="13" t="s">
        <v>33</v>
      </c>
      <c r="AX230" s="13" t="s">
        <v>80</v>
      </c>
      <c r="AY230" s="231" t="s">
        <v>125</v>
      </c>
    </row>
    <row r="231" s="2" customFormat="1" ht="16.5" customHeight="1">
      <c r="A231" s="38"/>
      <c r="B231" s="39"/>
      <c r="C231" s="182" t="s">
        <v>236</v>
      </c>
      <c r="D231" s="182" t="s">
        <v>119</v>
      </c>
      <c r="E231" s="183" t="s">
        <v>299</v>
      </c>
      <c r="F231" s="184" t="s">
        <v>300</v>
      </c>
      <c r="G231" s="185" t="s">
        <v>144</v>
      </c>
      <c r="H231" s="186">
        <v>4.2380000000000004</v>
      </c>
      <c r="I231" s="187"/>
      <c r="J231" s="188">
        <f>ROUND(I231*H231,2)</f>
        <v>0</v>
      </c>
      <c r="K231" s="184" t="s">
        <v>123</v>
      </c>
      <c r="L231" s="44"/>
      <c r="M231" s="189" t="s">
        <v>19</v>
      </c>
      <c r="N231" s="190" t="s">
        <v>43</v>
      </c>
      <c r="O231" s="84"/>
      <c r="P231" s="191">
        <f>O231*H231</f>
        <v>0</v>
      </c>
      <c r="Q231" s="191">
        <v>0</v>
      </c>
      <c r="R231" s="191">
        <f>Q231*H231</f>
        <v>0</v>
      </c>
      <c r="S231" s="191">
        <v>0</v>
      </c>
      <c r="T231" s="192">
        <f>S231*H231</f>
        <v>0</v>
      </c>
      <c r="U231" s="38"/>
      <c r="V231" s="38"/>
      <c r="W231" s="38"/>
      <c r="X231" s="38"/>
      <c r="Y231" s="38"/>
      <c r="Z231" s="38"/>
      <c r="AA231" s="38"/>
      <c r="AB231" s="38"/>
      <c r="AC231" s="38"/>
      <c r="AD231" s="38"/>
      <c r="AE231" s="38"/>
      <c r="AR231" s="193" t="s">
        <v>124</v>
      </c>
      <c r="AT231" s="193" t="s">
        <v>119</v>
      </c>
      <c r="AU231" s="193" t="s">
        <v>72</v>
      </c>
      <c r="AY231" s="17" t="s">
        <v>125</v>
      </c>
      <c r="BE231" s="194">
        <f>IF(N231="základní",J231,0)</f>
        <v>0</v>
      </c>
      <c r="BF231" s="194">
        <f>IF(N231="snížená",J231,0)</f>
        <v>0</v>
      </c>
      <c r="BG231" s="194">
        <f>IF(N231="zákl. přenesená",J231,0)</f>
        <v>0</v>
      </c>
      <c r="BH231" s="194">
        <f>IF(N231="sníž. přenesená",J231,0)</f>
        <v>0</v>
      </c>
      <c r="BI231" s="194">
        <f>IF(N231="nulová",J231,0)</f>
        <v>0</v>
      </c>
      <c r="BJ231" s="17" t="s">
        <v>80</v>
      </c>
      <c r="BK231" s="194">
        <f>ROUND(I231*H231,2)</f>
        <v>0</v>
      </c>
      <c r="BL231" s="17" t="s">
        <v>124</v>
      </c>
      <c r="BM231" s="193" t="s">
        <v>301</v>
      </c>
    </row>
    <row r="232" s="2" customFormat="1">
      <c r="A232" s="38"/>
      <c r="B232" s="39"/>
      <c r="C232" s="40"/>
      <c r="D232" s="195" t="s">
        <v>126</v>
      </c>
      <c r="E232" s="40"/>
      <c r="F232" s="196" t="s">
        <v>300</v>
      </c>
      <c r="G232" s="40"/>
      <c r="H232" s="40"/>
      <c r="I232" s="197"/>
      <c r="J232" s="40"/>
      <c r="K232" s="40"/>
      <c r="L232" s="44"/>
      <c r="M232" s="198"/>
      <c r="N232" s="199"/>
      <c r="O232" s="84"/>
      <c r="P232" s="84"/>
      <c r="Q232" s="84"/>
      <c r="R232" s="84"/>
      <c r="S232" s="84"/>
      <c r="T232" s="85"/>
      <c r="U232" s="38"/>
      <c r="V232" s="38"/>
      <c r="W232" s="38"/>
      <c r="X232" s="38"/>
      <c r="Y232" s="38"/>
      <c r="Z232" s="38"/>
      <c r="AA232" s="38"/>
      <c r="AB232" s="38"/>
      <c r="AC232" s="38"/>
      <c r="AD232" s="38"/>
      <c r="AE232" s="38"/>
      <c r="AT232" s="17" t="s">
        <v>126</v>
      </c>
      <c r="AU232" s="17" t="s">
        <v>72</v>
      </c>
    </row>
    <row r="233" s="11" customFormat="1">
      <c r="A233" s="11"/>
      <c r="B233" s="200"/>
      <c r="C233" s="201"/>
      <c r="D233" s="195" t="s">
        <v>135</v>
      </c>
      <c r="E233" s="202" t="s">
        <v>19</v>
      </c>
      <c r="F233" s="203" t="s">
        <v>302</v>
      </c>
      <c r="G233" s="201"/>
      <c r="H233" s="204">
        <v>4.2380000000000004</v>
      </c>
      <c r="I233" s="205"/>
      <c r="J233" s="201"/>
      <c r="K233" s="201"/>
      <c r="L233" s="206"/>
      <c r="M233" s="207"/>
      <c r="N233" s="208"/>
      <c r="O233" s="208"/>
      <c r="P233" s="208"/>
      <c r="Q233" s="208"/>
      <c r="R233" s="208"/>
      <c r="S233" s="208"/>
      <c r="T233" s="209"/>
      <c r="U233" s="11"/>
      <c r="V233" s="11"/>
      <c r="W233" s="11"/>
      <c r="X233" s="11"/>
      <c r="Y233" s="11"/>
      <c r="Z233" s="11"/>
      <c r="AA233" s="11"/>
      <c r="AB233" s="11"/>
      <c r="AC233" s="11"/>
      <c r="AD233" s="11"/>
      <c r="AE233" s="11"/>
      <c r="AT233" s="210" t="s">
        <v>135</v>
      </c>
      <c r="AU233" s="210" t="s">
        <v>72</v>
      </c>
      <c r="AV233" s="11" t="s">
        <v>82</v>
      </c>
      <c r="AW233" s="11" t="s">
        <v>33</v>
      </c>
      <c r="AX233" s="11" t="s">
        <v>72</v>
      </c>
      <c r="AY233" s="210" t="s">
        <v>125</v>
      </c>
    </row>
    <row r="234" s="13" customFormat="1">
      <c r="A234" s="13"/>
      <c r="B234" s="221"/>
      <c r="C234" s="222"/>
      <c r="D234" s="195" t="s">
        <v>135</v>
      </c>
      <c r="E234" s="223" t="s">
        <v>19</v>
      </c>
      <c r="F234" s="224" t="s">
        <v>141</v>
      </c>
      <c r="G234" s="222"/>
      <c r="H234" s="225">
        <v>4.2380000000000004</v>
      </c>
      <c r="I234" s="226"/>
      <c r="J234" s="222"/>
      <c r="K234" s="222"/>
      <c r="L234" s="227"/>
      <c r="M234" s="228"/>
      <c r="N234" s="229"/>
      <c r="O234" s="229"/>
      <c r="P234" s="229"/>
      <c r="Q234" s="229"/>
      <c r="R234" s="229"/>
      <c r="S234" s="229"/>
      <c r="T234" s="230"/>
      <c r="U234" s="13"/>
      <c r="V234" s="13"/>
      <c r="W234" s="13"/>
      <c r="X234" s="13"/>
      <c r="Y234" s="13"/>
      <c r="Z234" s="13"/>
      <c r="AA234" s="13"/>
      <c r="AB234" s="13"/>
      <c r="AC234" s="13"/>
      <c r="AD234" s="13"/>
      <c r="AE234" s="13"/>
      <c r="AT234" s="231" t="s">
        <v>135</v>
      </c>
      <c r="AU234" s="231" t="s">
        <v>72</v>
      </c>
      <c r="AV234" s="13" t="s">
        <v>124</v>
      </c>
      <c r="AW234" s="13" t="s">
        <v>33</v>
      </c>
      <c r="AX234" s="13" t="s">
        <v>80</v>
      </c>
      <c r="AY234" s="231" t="s">
        <v>125</v>
      </c>
    </row>
    <row r="235" s="2" customFormat="1" ht="24.15" customHeight="1">
      <c r="A235" s="38"/>
      <c r="B235" s="39"/>
      <c r="C235" s="182" t="s">
        <v>303</v>
      </c>
      <c r="D235" s="182" t="s">
        <v>119</v>
      </c>
      <c r="E235" s="183" t="s">
        <v>304</v>
      </c>
      <c r="F235" s="184" t="s">
        <v>305</v>
      </c>
      <c r="G235" s="185" t="s">
        <v>122</v>
      </c>
      <c r="H235" s="186">
        <v>32</v>
      </c>
      <c r="I235" s="187"/>
      <c r="J235" s="188">
        <f>ROUND(I235*H235,2)</f>
        <v>0</v>
      </c>
      <c r="K235" s="184" t="s">
        <v>123</v>
      </c>
      <c r="L235" s="44"/>
      <c r="M235" s="189" t="s">
        <v>19</v>
      </c>
      <c r="N235" s="190" t="s">
        <v>43</v>
      </c>
      <c r="O235" s="84"/>
      <c r="P235" s="191">
        <f>O235*H235</f>
        <v>0</v>
      </c>
      <c r="Q235" s="191">
        <v>0</v>
      </c>
      <c r="R235" s="191">
        <f>Q235*H235</f>
        <v>0</v>
      </c>
      <c r="S235" s="191">
        <v>0</v>
      </c>
      <c r="T235" s="192">
        <f>S235*H235</f>
        <v>0</v>
      </c>
      <c r="U235" s="38"/>
      <c r="V235" s="38"/>
      <c r="W235" s="38"/>
      <c r="X235" s="38"/>
      <c r="Y235" s="38"/>
      <c r="Z235" s="38"/>
      <c r="AA235" s="38"/>
      <c r="AB235" s="38"/>
      <c r="AC235" s="38"/>
      <c r="AD235" s="38"/>
      <c r="AE235" s="38"/>
      <c r="AR235" s="193" t="s">
        <v>124</v>
      </c>
      <c r="AT235" s="193" t="s">
        <v>119</v>
      </c>
      <c r="AU235" s="193" t="s">
        <v>72</v>
      </c>
      <c r="AY235" s="17" t="s">
        <v>125</v>
      </c>
      <c r="BE235" s="194">
        <f>IF(N235="základní",J235,0)</f>
        <v>0</v>
      </c>
      <c r="BF235" s="194">
        <f>IF(N235="snížená",J235,0)</f>
        <v>0</v>
      </c>
      <c r="BG235" s="194">
        <f>IF(N235="zákl. přenesená",J235,0)</f>
        <v>0</v>
      </c>
      <c r="BH235" s="194">
        <f>IF(N235="sníž. přenesená",J235,0)</f>
        <v>0</v>
      </c>
      <c r="BI235" s="194">
        <f>IF(N235="nulová",J235,0)</f>
        <v>0</v>
      </c>
      <c r="BJ235" s="17" t="s">
        <v>80</v>
      </c>
      <c r="BK235" s="194">
        <f>ROUND(I235*H235,2)</f>
        <v>0</v>
      </c>
      <c r="BL235" s="17" t="s">
        <v>124</v>
      </c>
      <c r="BM235" s="193" t="s">
        <v>306</v>
      </c>
    </row>
    <row r="236" s="2" customFormat="1">
      <c r="A236" s="38"/>
      <c r="B236" s="39"/>
      <c r="C236" s="40"/>
      <c r="D236" s="195" t="s">
        <v>126</v>
      </c>
      <c r="E236" s="40"/>
      <c r="F236" s="196" t="s">
        <v>305</v>
      </c>
      <c r="G236" s="40"/>
      <c r="H236" s="40"/>
      <c r="I236" s="197"/>
      <c r="J236" s="40"/>
      <c r="K236" s="40"/>
      <c r="L236" s="44"/>
      <c r="M236" s="198"/>
      <c r="N236" s="199"/>
      <c r="O236" s="84"/>
      <c r="P236" s="84"/>
      <c r="Q236" s="84"/>
      <c r="R236" s="84"/>
      <c r="S236" s="84"/>
      <c r="T236" s="85"/>
      <c r="U236" s="38"/>
      <c r="V236" s="38"/>
      <c r="W236" s="38"/>
      <c r="X236" s="38"/>
      <c r="Y236" s="38"/>
      <c r="Z236" s="38"/>
      <c r="AA236" s="38"/>
      <c r="AB236" s="38"/>
      <c r="AC236" s="38"/>
      <c r="AD236" s="38"/>
      <c r="AE236" s="38"/>
      <c r="AT236" s="17" t="s">
        <v>126</v>
      </c>
      <c r="AU236" s="17" t="s">
        <v>72</v>
      </c>
    </row>
    <row r="237" s="2" customFormat="1" ht="24.15" customHeight="1">
      <c r="A237" s="38"/>
      <c r="B237" s="39"/>
      <c r="C237" s="182" t="s">
        <v>307</v>
      </c>
      <c r="D237" s="182" t="s">
        <v>119</v>
      </c>
      <c r="E237" s="183" t="s">
        <v>308</v>
      </c>
      <c r="F237" s="184" t="s">
        <v>288</v>
      </c>
      <c r="G237" s="185" t="s">
        <v>144</v>
      </c>
      <c r="H237" s="186">
        <v>2.1760000000000002</v>
      </c>
      <c r="I237" s="187"/>
      <c r="J237" s="188">
        <f>ROUND(I237*H237,2)</f>
        <v>0</v>
      </c>
      <c r="K237" s="184" t="s">
        <v>123</v>
      </c>
      <c r="L237" s="44"/>
      <c r="M237" s="189" t="s">
        <v>19</v>
      </c>
      <c r="N237" s="190" t="s">
        <v>43</v>
      </c>
      <c r="O237" s="84"/>
      <c r="P237" s="191">
        <f>O237*H237</f>
        <v>0</v>
      </c>
      <c r="Q237" s="191">
        <v>0</v>
      </c>
      <c r="R237" s="191">
        <f>Q237*H237</f>
        <v>0</v>
      </c>
      <c r="S237" s="191">
        <v>0</v>
      </c>
      <c r="T237" s="192">
        <f>S237*H237</f>
        <v>0</v>
      </c>
      <c r="U237" s="38"/>
      <c r="V237" s="38"/>
      <c r="W237" s="38"/>
      <c r="X237" s="38"/>
      <c r="Y237" s="38"/>
      <c r="Z237" s="38"/>
      <c r="AA237" s="38"/>
      <c r="AB237" s="38"/>
      <c r="AC237" s="38"/>
      <c r="AD237" s="38"/>
      <c r="AE237" s="38"/>
      <c r="AR237" s="193" t="s">
        <v>124</v>
      </c>
      <c r="AT237" s="193" t="s">
        <v>119</v>
      </c>
      <c r="AU237" s="193" t="s">
        <v>72</v>
      </c>
      <c r="AY237" s="17" t="s">
        <v>125</v>
      </c>
      <c r="BE237" s="194">
        <f>IF(N237="základní",J237,0)</f>
        <v>0</v>
      </c>
      <c r="BF237" s="194">
        <f>IF(N237="snížená",J237,0)</f>
        <v>0</v>
      </c>
      <c r="BG237" s="194">
        <f>IF(N237="zákl. přenesená",J237,0)</f>
        <v>0</v>
      </c>
      <c r="BH237" s="194">
        <f>IF(N237="sníž. přenesená",J237,0)</f>
        <v>0</v>
      </c>
      <c r="BI237" s="194">
        <f>IF(N237="nulová",J237,0)</f>
        <v>0</v>
      </c>
      <c r="BJ237" s="17" t="s">
        <v>80</v>
      </c>
      <c r="BK237" s="194">
        <f>ROUND(I237*H237,2)</f>
        <v>0</v>
      </c>
      <c r="BL237" s="17" t="s">
        <v>124</v>
      </c>
      <c r="BM237" s="193" t="s">
        <v>167</v>
      </c>
    </row>
    <row r="238" s="2" customFormat="1">
      <c r="A238" s="38"/>
      <c r="B238" s="39"/>
      <c r="C238" s="40"/>
      <c r="D238" s="195" t="s">
        <v>126</v>
      </c>
      <c r="E238" s="40"/>
      <c r="F238" s="196" t="s">
        <v>288</v>
      </c>
      <c r="G238" s="40"/>
      <c r="H238" s="40"/>
      <c r="I238" s="197"/>
      <c r="J238" s="40"/>
      <c r="K238" s="40"/>
      <c r="L238" s="44"/>
      <c r="M238" s="198"/>
      <c r="N238" s="199"/>
      <c r="O238" s="84"/>
      <c r="P238" s="84"/>
      <c r="Q238" s="84"/>
      <c r="R238" s="84"/>
      <c r="S238" s="84"/>
      <c r="T238" s="85"/>
      <c r="U238" s="38"/>
      <c r="V238" s="38"/>
      <c r="W238" s="38"/>
      <c r="X238" s="38"/>
      <c r="Y238" s="38"/>
      <c r="Z238" s="38"/>
      <c r="AA238" s="38"/>
      <c r="AB238" s="38"/>
      <c r="AC238" s="38"/>
      <c r="AD238" s="38"/>
      <c r="AE238" s="38"/>
      <c r="AT238" s="17" t="s">
        <v>126</v>
      </c>
      <c r="AU238" s="17" t="s">
        <v>72</v>
      </c>
    </row>
    <row r="239" s="2" customFormat="1" ht="66.75" customHeight="1">
      <c r="A239" s="38"/>
      <c r="B239" s="39"/>
      <c r="C239" s="182" t="s">
        <v>241</v>
      </c>
      <c r="D239" s="182" t="s">
        <v>119</v>
      </c>
      <c r="E239" s="183" t="s">
        <v>290</v>
      </c>
      <c r="F239" s="184" t="s">
        <v>291</v>
      </c>
      <c r="G239" s="185" t="s">
        <v>144</v>
      </c>
      <c r="H239" s="186">
        <v>2.1760000000000002</v>
      </c>
      <c r="I239" s="187"/>
      <c r="J239" s="188">
        <f>ROUND(I239*H239,2)</f>
        <v>0</v>
      </c>
      <c r="K239" s="184" t="s">
        <v>123</v>
      </c>
      <c r="L239" s="44"/>
      <c r="M239" s="189" t="s">
        <v>19</v>
      </c>
      <c r="N239" s="190" t="s">
        <v>43</v>
      </c>
      <c r="O239" s="84"/>
      <c r="P239" s="191">
        <f>O239*H239</f>
        <v>0</v>
      </c>
      <c r="Q239" s="191">
        <v>0</v>
      </c>
      <c r="R239" s="191">
        <f>Q239*H239</f>
        <v>0</v>
      </c>
      <c r="S239" s="191">
        <v>0</v>
      </c>
      <c r="T239" s="192">
        <f>S239*H239</f>
        <v>0</v>
      </c>
      <c r="U239" s="38"/>
      <c r="V239" s="38"/>
      <c r="W239" s="38"/>
      <c r="X239" s="38"/>
      <c r="Y239" s="38"/>
      <c r="Z239" s="38"/>
      <c r="AA239" s="38"/>
      <c r="AB239" s="38"/>
      <c r="AC239" s="38"/>
      <c r="AD239" s="38"/>
      <c r="AE239" s="38"/>
      <c r="AR239" s="193" t="s">
        <v>124</v>
      </c>
      <c r="AT239" s="193" t="s">
        <v>119</v>
      </c>
      <c r="AU239" s="193" t="s">
        <v>72</v>
      </c>
      <c r="AY239" s="17" t="s">
        <v>125</v>
      </c>
      <c r="BE239" s="194">
        <f>IF(N239="základní",J239,0)</f>
        <v>0</v>
      </c>
      <c r="BF239" s="194">
        <f>IF(N239="snížená",J239,0)</f>
        <v>0</v>
      </c>
      <c r="BG239" s="194">
        <f>IF(N239="zákl. přenesená",J239,0)</f>
        <v>0</v>
      </c>
      <c r="BH239" s="194">
        <f>IF(N239="sníž. přenesená",J239,0)</f>
        <v>0</v>
      </c>
      <c r="BI239" s="194">
        <f>IF(N239="nulová",J239,0)</f>
        <v>0</v>
      </c>
      <c r="BJ239" s="17" t="s">
        <v>80</v>
      </c>
      <c r="BK239" s="194">
        <f>ROUND(I239*H239,2)</f>
        <v>0</v>
      </c>
      <c r="BL239" s="17" t="s">
        <v>124</v>
      </c>
      <c r="BM239" s="193" t="s">
        <v>309</v>
      </c>
    </row>
    <row r="240" s="2" customFormat="1">
      <c r="A240" s="38"/>
      <c r="B240" s="39"/>
      <c r="C240" s="40"/>
      <c r="D240" s="195" t="s">
        <v>126</v>
      </c>
      <c r="E240" s="40"/>
      <c r="F240" s="196" t="s">
        <v>291</v>
      </c>
      <c r="G240" s="40"/>
      <c r="H240" s="40"/>
      <c r="I240" s="197"/>
      <c r="J240" s="40"/>
      <c r="K240" s="40"/>
      <c r="L240" s="44"/>
      <c r="M240" s="198"/>
      <c r="N240" s="199"/>
      <c r="O240" s="84"/>
      <c r="P240" s="84"/>
      <c r="Q240" s="84"/>
      <c r="R240" s="84"/>
      <c r="S240" s="84"/>
      <c r="T240" s="85"/>
      <c r="U240" s="38"/>
      <c r="V240" s="38"/>
      <c r="W240" s="38"/>
      <c r="X240" s="38"/>
      <c r="Y240" s="38"/>
      <c r="Z240" s="38"/>
      <c r="AA240" s="38"/>
      <c r="AB240" s="38"/>
      <c r="AC240" s="38"/>
      <c r="AD240" s="38"/>
      <c r="AE240" s="38"/>
      <c r="AT240" s="17" t="s">
        <v>126</v>
      </c>
      <c r="AU240" s="17" t="s">
        <v>72</v>
      </c>
    </row>
    <row r="241" s="2" customFormat="1" ht="16.5" customHeight="1">
      <c r="A241" s="38"/>
      <c r="B241" s="39"/>
      <c r="C241" s="182" t="s">
        <v>310</v>
      </c>
      <c r="D241" s="182" t="s">
        <v>119</v>
      </c>
      <c r="E241" s="183" t="s">
        <v>311</v>
      </c>
      <c r="F241" s="184" t="s">
        <v>312</v>
      </c>
      <c r="G241" s="185" t="s">
        <v>144</v>
      </c>
      <c r="H241" s="186">
        <v>2.1760000000000002</v>
      </c>
      <c r="I241" s="187"/>
      <c r="J241" s="188">
        <f>ROUND(I241*H241,2)</f>
        <v>0</v>
      </c>
      <c r="K241" s="184" t="s">
        <v>123</v>
      </c>
      <c r="L241" s="44"/>
      <c r="M241" s="189" t="s">
        <v>19</v>
      </c>
      <c r="N241" s="190" t="s">
        <v>43</v>
      </c>
      <c r="O241" s="84"/>
      <c r="P241" s="191">
        <f>O241*H241</f>
        <v>0</v>
      </c>
      <c r="Q241" s="191">
        <v>0</v>
      </c>
      <c r="R241" s="191">
        <f>Q241*H241</f>
        <v>0</v>
      </c>
      <c r="S241" s="191">
        <v>0</v>
      </c>
      <c r="T241" s="192">
        <f>S241*H241</f>
        <v>0</v>
      </c>
      <c r="U241" s="38"/>
      <c r="V241" s="38"/>
      <c r="W241" s="38"/>
      <c r="X241" s="38"/>
      <c r="Y241" s="38"/>
      <c r="Z241" s="38"/>
      <c r="AA241" s="38"/>
      <c r="AB241" s="38"/>
      <c r="AC241" s="38"/>
      <c r="AD241" s="38"/>
      <c r="AE241" s="38"/>
      <c r="AR241" s="193" t="s">
        <v>124</v>
      </c>
      <c r="AT241" s="193" t="s">
        <v>119</v>
      </c>
      <c r="AU241" s="193" t="s">
        <v>72</v>
      </c>
      <c r="AY241" s="17" t="s">
        <v>125</v>
      </c>
      <c r="BE241" s="194">
        <f>IF(N241="základní",J241,0)</f>
        <v>0</v>
      </c>
      <c r="BF241" s="194">
        <f>IF(N241="snížená",J241,0)</f>
        <v>0</v>
      </c>
      <c r="BG241" s="194">
        <f>IF(N241="zákl. přenesená",J241,0)</f>
        <v>0</v>
      </c>
      <c r="BH241" s="194">
        <f>IF(N241="sníž. přenesená",J241,0)</f>
        <v>0</v>
      </c>
      <c r="BI241" s="194">
        <f>IF(N241="nulová",J241,0)</f>
        <v>0</v>
      </c>
      <c r="BJ241" s="17" t="s">
        <v>80</v>
      </c>
      <c r="BK241" s="194">
        <f>ROUND(I241*H241,2)</f>
        <v>0</v>
      </c>
      <c r="BL241" s="17" t="s">
        <v>124</v>
      </c>
      <c r="BM241" s="193" t="s">
        <v>313</v>
      </c>
    </row>
    <row r="242" s="2" customFormat="1">
      <c r="A242" s="38"/>
      <c r="B242" s="39"/>
      <c r="C242" s="40"/>
      <c r="D242" s="195" t="s">
        <v>126</v>
      </c>
      <c r="E242" s="40"/>
      <c r="F242" s="196" t="s">
        <v>312</v>
      </c>
      <c r="G242" s="40"/>
      <c r="H242" s="40"/>
      <c r="I242" s="197"/>
      <c r="J242" s="40"/>
      <c r="K242" s="40"/>
      <c r="L242" s="44"/>
      <c r="M242" s="198"/>
      <c r="N242" s="199"/>
      <c r="O242" s="84"/>
      <c r="P242" s="84"/>
      <c r="Q242" s="84"/>
      <c r="R242" s="84"/>
      <c r="S242" s="84"/>
      <c r="T242" s="85"/>
      <c r="U242" s="38"/>
      <c r="V242" s="38"/>
      <c r="W242" s="38"/>
      <c r="X242" s="38"/>
      <c r="Y242" s="38"/>
      <c r="Z242" s="38"/>
      <c r="AA242" s="38"/>
      <c r="AB242" s="38"/>
      <c r="AC242" s="38"/>
      <c r="AD242" s="38"/>
      <c r="AE242" s="38"/>
      <c r="AT242" s="17" t="s">
        <v>126</v>
      </c>
      <c r="AU242" s="17" t="s">
        <v>72</v>
      </c>
    </row>
    <row r="243" s="12" customFormat="1">
      <c r="A243" s="12"/>
      <c r="B243" s="211"/>
      <c r="C243" s="212"/>
      <c r="D243" s="195" t="s">
        <v>135</v>
      </c>
      <c r="E243" s="213" t="s">
        <v>19</v>
      </c>
      <c r="F243" s="214" t="s">
        <v>314</v>
      </c>
      <c r="G243" s="212"/>
      <c r="H243" s="213" t="s">
        <v>19</v>
      </c>
      <c r="I243" s="215"/>
      <c r="J243" s="212"/>
      <c r="K243" s="212"/>
      <c r="L243" s="216"/>
      <c r="M243" s="217"/>
      <c r="N243" s="218"/>
      <c r="O243" s="218"/>
      <c r="P243" s="218"/>
      <c r="Q243" s="218"/>
      <c r="R243" s="218"/>
      <c r="S243" s="218"/>
      <c r="T243" s="219"/>
      <c r="U243" s="12"/>
      <c r="V243" s="12"/>
      <c r="W243" s="12"/>
      <c r="X243" s="12"/>
      <c r="Y243" s="12"/>
      <c r="Z243" s="12"/>
      <c r="AA243" s="12"/>
      <c r="AB243" s="12"/>
      <c r="AC243" s="12"/>
      <c r="AD243" s="12"/>
      <c r="AE243" s="12"/>
      <c r="AT243" s="220" t="s">
        <v>135</v>
      </c>
      <c r="AU243" s="220" t="s">
        <v>72</v>
      </c>
      <c r="AV243" s="12" t="s">
        <v>80</v>
      </c>
      <c r="AW243" s="12" t="s">
        <v>33</v>
      </c>
      <c r="AX243" s="12" t="s">
        <v>72</v>
      </c>
      <c r="AY243" s="220" t="s">
        <v>125</v>
      </c>
    </row>
    <row r="244" s="11" customFormat="1">
      <c r="A244" s="11"/>
      <c r="B244" s="200"/>
      <c r="C244" s="201"/>
      <c r="D244" s="195" t="s">
        <v>135</v>
      </c>
      <c r="E244" s="202" t="s">
        <v>19</v>
      </c>
      <c r="F244" s="203" t="s">
        <v>315</v>
      </c>
      <c r="G244" s="201"/>
      <c r="H244" s="204">
        <v>2.1760000000000002</v>
      </c>
      <c r="I244" s="205"/>
      <c r="J244" s="201"/>
      <c r="K244" s="201"/>
      <c r="L244" s="206"/>
      <c r="M244" s="207"/>
      <c r="N244" s="208"/>
      <c r="O244" s="208"/>
      <c r="P244" s="208"/>
      <c r="Q244" s="208"/>
      <c r="R244" s="208"/>
      <c r="S244" s="208"/>
      <c r="T244" s="209"/>
      <c r="U244" s="11"/>
      <c r="V244" s="11"/>
      <c r="W244" s="11"/>
      <c r="X244" s="11"/>
      <c r="Y244" s="11"/>
      <c r="Z244" s="11"/>
      <c r="AA244" s="11"/>
      <c r="AB244" s="11"/>
      <c r="AC244" s="11"/>
      <c r="AD244" s="11"/>
      <c r="AE244" s="11"/>
      <c r="AT244" s="210" t="s">
        <v>135</v>
      </c>
      <c r="AU244" s="210" t="s">
        <v>72</v>
      </c>
      <c r="AV244" s="11" t="s">
        <v>82</v>
      </c>
      <c r="AW244" s="11" t="s">
        <v>33</v>
      </c>
      <c r="AX244" s="11" t="s">
        <v>72</v>
      </c>
      <c r="AY244" s="210" t="s">
        <v>125</v>
      </c>
    </row>
    <row r="245" s="13" customFormat="1">
      <c r="A245" s="13"/>
      <c r="B245" s="221"/>
      <c r="C245" s="222"/>
      <c r="D245" s="195" t="s">
        <v>135</v>
      </c>
      <c r="E245" s="223" t="s">
        <v>19</v>
      </c>
      <c r="F245" s="224" t="s">
        <v>141</v>
      </c>
      <c r="G245" s="222"/>
      <c r="H245" s="225">
        <v>2.1760000000000002</v>
      </c>
      <c r="I245" s="226"/>
      <c r="J245" s="222"/>
      <c r="K245" s="222"/>
      <c r="L245" s="227"/>
      <c r="M245" s="228"/>
      <c r="N245" s="229"/>
      <c r="O245" s="229"/>
      <c r="P245" s="229"/>
      <c r="Q245" s="229"/>
      <c r="R245" s="229"/>
      <c r="S245" s="229"/>
      <c r="T245" s="230"/>
      <c r="U245" s="13"/>
      <c r="V245" s="13"/>
      <c r="W245" s="13"/>
      <c r="X245" s="13"/>
      <c r="Y245" s="13"/>
      <c r="Z245" s="13"/>
      <c r="AA245" s="13"/>
      <c r="AB245" s="13"/>
      <c r="AC245" s="13"/>
      <c r="AD245" s="13"/>
      <c r="AE245" s="13"/>
      <c r="AT245" s="231" t="s">
        <v>135</v>
      </c>
      <c r="AU245" s="231" t="s">
        <v>72</v>
      </c>
      <c r="AV245" s="13" t="s">
        <v>124</v>
      </c>
      <c r="AW245" s="13" t="s">
        <v>33</v>
      </c>
      <c r="AX245" s="13" t="s">
        <v>80</v>
      </c>
      <c r="AY245" s="231" t="s">
        <v>125</v>
      </c>
    </row>
    <row r="246" s="2" customFormat="1" ht="24.15" customHeight="1">
      <c r="A246" s="38"/>
      <c r="B246" s="39"/>
      <c r="C246" s="182" t="s">
        <v>292</v>
      </c>
      <c r="D246" s="232" t="s">
        <v>119</v>
      </c>
      <c r="E246" s="183" t="s">
        <v>316</v>
      </c>
      <c r="F246" s="184" t="s">
        <v>317</v>
      </c>
      <c r="G246" s="185" t="s">
        <v>122</v>
      </c>
      <c r="H246" s="186">
        <v>160</v>
      </c>
      <c r="I246" s="187"/>
      <c r="J246" s="188">
        <f>ROUND(I246*H246,2)</f>
        <v>0</v>
      </c>
      <c r="K246" s="184" t="s">
        <v>19</v>
      </c>
      <c r="L246" s="44"/>
      <c r="M246" s="189" t="s">
        <v>19</v>
      </c>
      <c r="N246" s="190" t="s">
        <v>43</v>
      </c>
      <c r="O246" s="84"/>
      <c r="P246" s="191">
        <f>O246*H246</f>
        <v>0</v>
      </c>
      <c r="Q246" s="191">
        <v>0</v>
      </c>
      <c r="R246" s="191">
        <f>Q246*H246</f>
        <v>0</v>
      </c>
      <c r="S246" s="191">
        <v>0</v>
      </c>
      <c r="T246" s="192">
        <f>S246*H246</f>
        <v>0</v>
      </c>
      <c r="U246" s="38"/>
      <c r="V246" s="38"/>
      <c r="W246" s="38"/>
      <c r="X246" s="38"/>
      <c r="Y246" s="38"/>
      <c r="Z246" s="38"/>
      <c r="AA246" s="38"/>
      <c r="AB246" s="38"/>
      <c r="AC246" s="38"/>
      <c r="AD246" s="38"/>
      <c r="AE246" s="38"/>
      <c r="AR246" s="193" t="s">
        <v>124</v>
      </c>
      <c r="AT246" s="193" t="s">
        <v>119</v>
      </c>
      <c r="AU246" s="193" t="s">
        <v>72</v>
      </c>
      <c r="AY246" s="17" t="s">
        <v>125</v>
      </c>
      <c r="BE246" s="194">
        <f>IF(N246="základní",J246,0)</f>
        <v>0</v>
      </c>
      <c r="BF246" s="194">
        <f>IF(N246="snížená",J246,0)</f>
        <v>0</v>
      </c>
      <c r="BG246" s="194">
        <f>IF(N246="zákl. přenesená",J246,0)</f>
        <v>0</v>
      </c>
      <c r="BH246" s="194">
        <f>IF(N246="sníž. přenesená",J246,0)</f>
        <v>0</v>
      </c>
      <c r="BI246" s="194">
        <f>IF(N246="nulová",J246,0)</f>
        <v>0</v>
      </c>
      <c r="BJ246" s="17" t="s">
        <v>80</v>
      </c>
      <c r="BK246" s="194">
        <f>ROUND(I246*H246,2)</f>
        <v>0</v>
      </c>
      <c r="BL246" s="17" t="s">
        <v>124</v>
      </c>
      <c r="BM246" s="193" t="s">
        <v>318</v>
      </c>
    </row>
    <row r="247" s="2" customFormat="1">
      <c r="A247" s="38"/>
      <c r="B247" s="39"/>
      <c r="C247" s="40"/>
      <c r="D247" s="195" t="s">
        <v>126</v>
      </c>
      <c r="E247" s="40"/>
      <c r="F247" s="196" t="s">
        <v>319</v>
      </c>
      <c r="G247" s="40"/>
      <c r="H247" s="40"/>
      <c r="I247" s="197"/>
      <c r="J247" s="40"/>
      <c r="K247" s="40"/>
      <c r="L247" s="44"/>
      <c r="M247" s="198"/>
      <c r="N247" s="199"/>
      <c r="O247" s="84"/>
      <c r="P247" s="84"/>
      <c r="Q247" s="84"/>
      <c r="R247" s="84"/>
      <c r="S247" s="84"/>
      <c r="T247" s="85"/>
      <c r="U247" s="38"/>
      <c r="V247" s="38"/>
      <c r="W247" s="38"/>
      <c r="X247" s="38"/>
      <c r="Y247" s="38"/>
      <c r="Z247" s="38"/>
      <c r="AA247" s="38"/>
      <c r="AB247" s="38"/>
      <c r="AC247" s="38"/>
      <c r="AD247" s="38"/>
      <c r="AE247" s="38"/>
      <c r="AT247" s="17" t="s">
        <v>126</v>
      </c>
      <c r="AU247" s="17" t="s">
        <v>72</v>
      </c>
    </row>
    <row r="248" s="2" customFormat="1" ht="16.5" customHeight="1">
      <c r="A248" s="38"/>
      <c r="B248" s="39"/>
      <c r="C248" s="233" t="s">
        <v>320</v>
      </c>
      <c r="D248" s="234" t="s">
        <v>321</v>
      </c>
      <c r="E248" s="235" t="s">
        <v>322</v>
      </c>
      <c r="F248" s="236" t="s">
        <v>323</v>
      </c>
      <c r="G248" s="237" t="s">
        <v>122</v>
      </c>
      <c r="H248" s="238">
        <v>160</v>
      </c>
      <c r="I248" s="239"/>
      <c r="J248" s="240">
        <f>ROUND(I248*H248,2)</f>
        <v>0</v>
      </c>
      <c r="K248" s="236" t="s">
        <v>123</v>
      </c>
      <c r="L248" s="241"/>
      <c r="M248" s="242" t="s">
        <v>19</v>
      </c>
      <c r="N248" s="243" t="s">
        <v>43</v>
      </c>
      <c r="O248" s="84"/>
      <c r="P248" s="191">
        <f>O248*H248</f>
        <v>0</v>
      </c>
      <c r="Q248" s="191">
        <v>0</v>
      </c>
      <c r="R248" s="191">
        <f>Q248*H248</f>
        <v>0</v>
      </c>
      <c r="S248" s="191">
        <v>0</v>
      </c>
      <c r="T248" s="192">
        <f>S248*H248</f>
        <v>0</v>
      </c>
      <c r="U248" s="38"/>
      <c r="V248" s="38"/>
      <c r="W248" s="38"/>
      <c r="X248" s="38"/>
      <c r="Y248" s="38"/>
      <c r="Z248" s="38"/>
      <c r="AA248" s="38"/>
      <c r="AB248" s="38"/>
      <c r="AC248" s="38"/>
      <c r="AD248" s="38"/>
      <c r="AE248" s="38"/>
      <c r="AR248" s="193" t="s">
        <v>145</v>
      </c>
      <c r="AT248" s="193" t="s">
        <v>321</v>
      </c>
      <c r="AU248" s="193" t="s">
        <v>72</v>
      </c>
      <c r="AY248" s="17" t="s">
        <v>125</v>
      </c>
      <c r="BE248" s="194">
        <f>IF(N248="základní",J248,0)</f>
        <v>0</v>
      </c>
      <c r="BF248" s="194">
        <f>IF(N248="snížená",J248,0)</f>
        <v>0</v>
      </c>
      <c r="BG248" s="194">
        <f>IF(N248="zákl. přenesená",J248,0)</f>
        <v>0</v>
      </c>
      <c r="BH248" s="194">
        <f>IF(N248="sníž. přenesená",J248,0)</f>
        <v>0</v>
      </c>
      <c r="BI248" s="194">
        <f>IF(N248="nulová",J248,0)</f>
        <v>0</v>
      </c>
      <c r="BJ248" s="17" t="s">
        <v>80</v>
      </c>
      <c r="BK248" s="194">
        <f>ROUND(I248*H248,2)</f>
        <v>0</v>
      </c>
      <c r="BL248" s="17" t="s">
        <v>124</v>
      </c>
      <c r="BM248" s="193" t="s">
        <v>324</v>
      </c>
    </row>
    <row r="249" s="2" customFormat="1">
      <c r="A249" s="38"/>
      <c r="B249" s="39"/>
      <c r="C249" s="40"/>
      <c r="D249" s="195" t="s">
        <v>126</v>
      </c>
      <c r="E249" s="40"/>
      <c r="F249" s="196" t="s">
        <v>323</v>
      </c>
      <c r="G249" s="40"/>
      <c r="H249" s="40"/>
      <c r="I249" s="197"/>
      <c r="J249" s="40"/>
      <c r="K249" s="40"/>
      <c r="L249" s="44"/>
      <c r="M249" s="198"/>
      <c r="N249" s="199"/>
      <c r="O249" s="84"/>
      <c r="P249" s="84"/>
      <c r="Q249" s="84"/>
      <c r="R249" s="84"/>
      <c r="S249" s="84"/>
      <c r="T249" s="85"/>
      <c r="U249" s="38"/>
      <c r="V249" s="38"/>
      <c r="W249" s="38"/>
      <c r="X249" s="38"/>
      <c r="Y249" s="38"/>
      <c r="Z249" s="38"/>
      <c r="AA249" s="38"/>
      <c r="AB249" s="38"/>
      <c r="AC249" s="38"/>
      <c r="AD249" s="38"/>
      <c r="AE249" s="38"/>
      <c r="AT249" s="17" t="s">
        <v>126</v>
      </c>
      <c r="AU249" s="17" t="s">
        <v>72</v>
      </c>
    </row>
    <row r="250" s="2" customFormat="1" ht="16.5" customHeight="1">
      <c r="A250" s="38"/>
      <c r="B250" s="39"/>
      <c r="C250" s="233" t="s">
        <v>325</v>
      </c>
      <c r="D250" s="234" t="s">
        <v>321</v>
      </c>
      <c r="E250" s="235" t="s">
        <v>326</v>
      </c>
      <c r="F250" s="236" t="s">
        <v>19</v>
      </c>
      <c r="G250" s="237" t="s">
        <v>144</v>
      </c>
      <c r="H250" s="238">
        <v>0.67200000000000004</v>
      </c>
      <c r="I250" s="239"/>
      <c r="J250" s="240">
        <f>ROUND(I250*H250,2)</f>
        <v>0</v>
      </c>
      <c r="K250" s="236" t="s">
        <v>19</v>
      </c>
      <c r="L250" s="241"/>
      <c r="M250" s="242" t="s">
        <v>19</v>
      </c>
      <c r="N250" s="243" t="s">
        <v>43</v>
      </c>
      <c r="O250" s="84"/>
      <c r="P250" s="191">
        <f>O250*H250</f>
        <v>0</v>
      </c>
      <c r="Q250" s="191">
        <v>0</v>
      </c>
      <c r="R250" s="191">
        <f>Q250*H250</f>
        <v>0</v>
      </c>
      <c r="S250" s="191">
        <v>0</v>
      </c>
      <c r="T250" s="192">
        <f>S250*H250</f>
        <v>0</v>
      </c>
      <c r="U250" s="38"/>
      <c r="V250" s="38"/>
      <c r="W250" s="38"/>
      <c r="X250" s="38"/>
      <c r="Y250" s="38"/>
      <c r="Z250" s="38"/>
      <c r="AA250" s="38"/>
      <c r="AB250" s="38"/>
      <c r="AC250" s="38"/>
      <c r="AD250" s="38"/>
      <c r="AE250" s="38"/>
      <c r="AR250" s="193" t="s">
        <v>145</v>
      </c>
      <c r="AT250" s="193" t="s">
        <v>321</v>
      </c>
      <c r="AU250" s="193" t="s">
        <v>72</v>
      </c>
      <c r="AY250" s="17" t="s">
        <v>125</v>
      </c>
      <c r="BE250" s="194">
        <f>IF(N250="základní",J250,0)</f>
        <v>0</v>
      </c>
      <c r="BF250" s="194">
        <f>IF(N250="snížená",J250,0)</f>
        <v>0</v>
      </c>
      <c r="BG250" s="194">
        <f>IF(N250="zákl. přenesená",J250,0)</f>
        <v>0</v>
      </c>
      <c r="BH250" s="194">
        <f>IF(N250="sníž. přenesená",J250,0)</f>
        <v>0</v>
      </c>
      <c r="BI250" s="194">
        <f>IF(N250="nulová",J250,0)</f>
        <v>0</v>
      </c>
      <c r="BJ250" s="17" t="s">
        <v>80</v>
      </c>
      <c r="BK250" s="194">
        <f>ROUND(I250*H250,2)</f>
        <v>0</v>
      </c>
      <c r="BL250" s="17" t="s">
        <v>124</v>
      </c>
      <c r="BM250" s="193" t="s">
        <v>327</v>
      </c>
    </row>
    <row r="251" s="2" customFormat="1">
      <c r="A251" s="38"/>
      <c r="B251" s="39"/>
      <c r="C251" s="40"/>
      <c r="D251" s="195" t="s">
        <v>126</v>
      </c>
      <c r="E251" s="40"/>
      <c r="F251" s="196" t="s">
        <v>328</v>
      </c>
      <c r="G251" s="40"/>
      <c r="H251" s="40"/>
      <c r="I251" s="197"/>
      <c r="J251" s="40"/>
      <c r="K251" s="40"/>
      <c r="L251" s="44"/>
      <c r="M251" s="198"/>
      <c r="N251" s="199"/>
      <c r="O251" s="84"/>
      <c r="P251" s="84"/>
      <c r="Q251" s="84"/>
      <c r="R251" s="84"/>
      <c r="S251" s="84"/>
      <c r="T251" s="85"/>
      <c r="U251" s="38"/>
      <c r="V251" s="38"/>
      <c r="W251" s="38"/>
      <c r="X251" s="38"/>
      <c r="Y251" s="38"/>
      <c r="Z251" s="38"/>
      <c r="AA251" s="38"/>
      <c r="AB251" s="38"/>
      <c r="AC251" s="38"/>
      <c r="AD251" s="38"/>
      <c r="AE251" s="38"/>
      <c r="AT251" s="17" t="s">
        <v>126</v>
      </c>
      <c r="AU251" s="17" t="s">
        <v>72</v>
      </c>
    </row>
    <row r="252" s="11" customFormat="1">
      <c r="A252" s="11"/>
      <c r="B252" s="200"/>
      <c r="C252" s="201"/>
      <c r="D252" s="195" t="s">
        <v>135</v>
      </c>
      <c r="E252" s="202" t="s">
        <v>19</v>
      </c>
      <c r="F252" s="203" t="s">
        <v>329</v>
      </c>
      <c r="G252" s="201"/>
      <c r="H252" s="204">
        <v>0.67200000000000004</v>
      </c>
      <c r="I252" s="205"/>
      <c r="J252" s="201"/>
      <c r="K252" s="201"/>
      <c r="L252" s="206"/>
      <c r="M252" s="207"/>
      <c r="N252" s="208"/>
      <c r="O252" s="208"/>
      <c r="P252" s="208"/>
      <c r="Q252" s="208"/>
      <c r="R252" s="208"/>
      <c r="S252" s="208"/>
      <c r="T252" s="209"/>
      <c r="U252" s="11"/>
      <c r="V252" s="11"/>
      <c r="W252" s="11"/>
      <c r="X252" s="11"/>
      <c r="Y252" s="11"/>
      <c r="Z252" s="11"/>
      <c r="AA252" s="11"/>
      <c r="AB252" s="11"/>
      <c r="AC252" s="11"/>
      <c r="AD252" s="11"/>
      <c r="AE252" s="11"/>
      <c r="AT252" s="210" t="s">
        <v>135</v>
      </c>
      <c r="AU252" s="210" t="s">
        <v>72</v>
      </c>
      <c r="AV252" s="11" t="s">
        <v>82</v>
      </c>
      <c r="AW252" s="11" t="s">
        <v>33</v>
      </c>
      <c r="AX252" s="11" t="s">
        <v>72</v>
      </c>
      <c r="AY252" s="210" t="s">
        <v>125</v>
      </c>
    </row>
    <row r="253" s="2" customFormat="1" ht="21.75" customHeight="1">
      <c r="A253" s="38"/>
      <c r="B253" s="39"/>
      <c r="C253" s="233" t="s">
        <v>297</v>
      </c>
      <c r="D253" s="234" t="s">
        <v>321</v>
      </c>
      <c r="E253" s="235" t="s">
        <v>330</v>
      </c>
      <c r="F253" s="236" t="s">
        <v>331</v>
      </c>
      <c r="G253" s="237" t="s">
        <v>230</v>
      </c>
      <c r="H253" s="238">
        <v>12.778000000000001</v>
      </c>
      <c r="I253" s="239"/>
      <c r="J253" s="240">
        <f>ROUND(I253*H253,2)</f>
        <v>0</v>
      </c>
      <c r="K253" s="236" t="s">
        <v>123</v>
      </c>
      <c r="L253" s="241"/>
      <c r="M253" s="242" t="s">
        <v>19</v>
      </c>
      <c r="N253" s="243" t="s">
        <v>43</v>
      </c>
      <c r="O253" s="84"/>
      <c r="P253" s="191">
        <f>O253*H253</f>
        <v>0</v>
      </c>
      <c r="Q253" s="191">
        <v>2.234</v>
      </c>
      <c r="R253" s="191">
        <f>Q253*H253</f>
        <v>28.546052</v>
      </c>
      <c r="S253" s="191">
        <v>0</v>
      </c>
      <c r="T253" s="192">
        <f>S253*H253</f>
        <v>0</v>
      </c>
      <c r="U253" s="38"/>
      <c r="V253" s="38"/>
      <c r="W253" s="38"/>
      <c r="X253" s="38"/>
      <c r="Y253" s="38"/>
      <c r="Z253" s="38"/>
      <c r="AA253" s="38"/>
      <c r="AB253" s="38"/>
      <c r="AC253" s="38"/>
      <c r="AD253" s="38"/>
      <c r="AE253" s="38"/>
      <c r="AR253" s="193" t="s">
        <v>145</v>
      </c>
      <c r="AT253" s="193" t="s">
        <v>321</v>
      </c>
      <c r="AU253" s="193" t="s">
        <v>72</v>
      </c>
      <c r="AY253" s="17" t="s">
        <v>125</v>
      </c>
      <c r="BE253" s="194">
        <f>IF(N253="základní",J253,0)</f>
        <v>0</v>
      </c>
      <c r="BF253" s="194">
        <f>IF(N253="snížená",J253,0)</f>
        <v>0</v>
      </c>
      <c r="BG253" s="194">
        <f>IF(N253="zákl. přenesená",J253,0)</f>
        <v>0</v>
      </c>
      <c r="BH253" s="194">
        <f>IF(N253="sníž. přenesená",J253,0)</f>
        <v>0</v>
      </c>
      <c r="BI253" s="194">
        <f>IF(N253="nulová",J253,0)</f>
        <v>0</v>
      </c>
      <c r="BJ253" s="17" t="s">
        <v>80</v>
      </c>
      <c r="BK253" s="194">
        <f>ROUND(I253*H253,2)</f>
        <v>0</v>
      </c>
      <c r="BL253" s="17" t="s">
        <v>124</v>
      </c>
      <c r="BM253" s="193" t="s">
        <v>332</v>
      </c>
    </row>
    <row r="254" s="2" customFormat="1">
      <c r="A254" s="38"/>
      <c r="B254" s="39"/>
      <c r="C254" s="40"/>
      <c r="D254" s="195" t="s">
        <v>126</v>
      </c>
      <c r="E254" s="40"/>
      <c r="F254" s="196" t="s">
        <v>331</v>
      </c>
      <c r="G254" s="40"/>
      <c r="H254" s="40"/>
      <c r="I254" s="197"/>
      <c r="J254" s="40"/>
      <c r="K254" s="40"/>
      <c r="L254" s="44"/>
      <c r="M254" s="198"/>
      <c r="N254" s="199"/>
      <c r="O254" s="84"/>
      <c r="P254" s="84"/>
      <c r="Q254" s="84"/>
      <c r="R254" s="84"/>
      <c r="S254" s="84"/>
      <c r="T254" s="85"/>
      <c r="U254" s="38"/>
      <c r="V254" s="38"/>
      <c r="W254" s="38"/>
      <c r="X254" s="38"/>
      <c r="Y254" s="38"/>
      <c r="Z254" s="38"/>
      <c r="AA254" s="38"/>
      <c r="AB254" s="38"/>
      <c r="AC254" s="38"/>
      <c r="AD254" s="38"/>
      <c r="AE254" s="38"/>
      <c r="AT254" s="17" t="s">
        <v>126</v>
      </c>
      <c r="AU254" s="17" t="s">
        <v>72</v>
      </c>
    </row>
    <row r="255" s="11" customFormat="1">
      <c r="A255" s="11"/>
      <c r="B255" s="200"/>
      <c r="C255" s="201"/>
      <c r="D255" s="195" t="s">
        <v>135</v>
      </c>
      <c r="E255" s="202" t="s">
        <v>19</v>
      </c>
      <c r="F255" s="203" t="s">
        <v>333</v>
      </c>
      <c r="G255" s="201"/>
      <c r="H255" s="204">
        <v>12.778000000000001</v>
      </c>
      <c r="I255" s="205"/>
      <c r="J255" s="201"/>
      <c r="K255" s="201"/>
      <c r="L255" s="206"/>
      <c r="M255" s="207"/>
      <c r="N255" s="208"/>
      <c r="O255" s="208"/>
      <c r="P255" s="208"/>
      <c r="Q255" s="208"/>
      <c r="R255" s="208"/>
      <c r="S255" s="208"/>
      <c r="T255" s="209"/>
      <c r="U255" s="11"/>
      <c r="V255" s="11"/>
      <c r="W255" s="11"/>
      <c r="X255" s="11"/>
      <c r="Y255" s="11"/>
      <c r="Z255" s="11"/>
      <c r="AA255" s="11"/>
      <c r="AB255" s="11"/>
      <c r="AC255" s="11"/>
      <c r="AD255" s="11"/>
      <c r="AE255" s="11"/>
      <c r="AT255" s="210" t="s">
        <v>135</v>
      </c>
      <c r="AU255" s="210" t="s">
        <v>72</v>
      </c>
      <c r="AV255" s="11" t="s">
        <v>82</v>
      </c>
      <c r="AW255" s="11" t="s">
        <v>33</v>
      </c>
      <c r="AX255" s="11" t="s">
        <v>72</v>
      </c>
      <c r="AY255" s="210" t="s">
        <v>125</v>
      </c>
    </row>
    <row r="256" s="2" customFormat="1" ht="16.5" customHeight="1">
      <c r="A256" s="38"/>
      <c r="B256" s="39"/>
      <c r="C256" s="233" t="s">
        <v>334</v>
      </c>
      <c r="D256" s="234" t="s">
        <v>321</v>
      </c>
      <c r="E256" s="235" t="s">
        <v>335</v>
      </c>
      <c r="F256" s="236" t="s">
        <v>336</v>
      </c>
      <c r="G256" s="237" t="s">
        <v>170</v>
      </c>
      <c r="H256" s="238">
        <v>52.799999999999997</v>
      </c>
      <c r="I256" s="239"/>
      <c r="J256" s="240">
        <f>ROUND(I256*H256,2)</f>
        <v>0</v>
      </c>
      <c r="K256" s="236" t="s">
        <v>337</v>
      </c>
      <c r="L256" s="241"/>
      <c r="M256" s="242" t="s">
        <v>19</v>
      </c>
      <c r="N256" s="243" t="s">
        <v>43</v>
      </c>
      <c r="O256" s="84"/>
      <c r="P256" s="191">
        <f>O256*H256</f>
        <v>0</v>
      </c>
      <c r="Q256" s="191">
        <v>0.0075799999999999999</v>
      </c>
      <c r="R256" s="191">
        <f>Q256*H256</f>
        <v>0.40022399999999997</v>
      </c>
      <c r="S256" s="191">
        <v>0</v>
      </c>
      <c r="T256" s="192">
        <f>S256*H256</f>
        <v>0</v>
      </c>
      <c r="U256" s="38"/>
      <c r="V256" s="38"/>
      <c r="W256" s="38"/>
      <c r="X256" s="38"/>
      <c r="Y256" s="38"/>
      <c r="Z256" s="38"/>
      <c r="AA256" s="38"/>
      <c r="AB256" s="38"/>
      <c r="AC256" s="38"/>
      <c r="AD256" s="38"/>
      <c r="AE256" s="38"/>
      <c r="AR256" s="193" t="s">
        <v>145</v>
      </c>
      <c r="AT256" s="193" t="s">
        <v>321</v>
      </c>
      <c r="AU256" s="193" t="s">
        <v>72</v>
      </c>
      <c r="AY256" s="17" t="s">
        <v>125</v>
      </c>
      <c r="BE256" s="194">
        <f>IF(N256="základní",J256,0)</f>
        <v>0</v>
      </c>
      <c r="BF256" s="194">
        <f>IF(N256="snížená",J256,0)</f>
        <v>0</v>
      </c>
      <c r="BG256" s="194">
        <f>IF(N256="zákl. přenesená",J256,0)</f>
        <v>0</v>
      </c>
      <c r="BH256" s="194">
        <f>IF(N256="sníž. přenesená",J256,0)</f>
        <v>0</v>
      </c>
      <c r="BI256" s="194">
        <f>IF(N256="nulová",J256,0)</f>
        <v>0</v>
      </c>
      <c r="BJ256" s="17" t="s">
        <v>80</v>
      </c>
      <c r="BK256" s="194">
        <f>ROUND(I256*H256,2)</f>
        <v>0</v>
      </c>
      <c r="BL256" s="17" t="s">
        <v>124</v>
      </c>
      <c r="BM256" s="193" t="s">
        <v>338</v>
      </c>
    </row>
    <row r="257" s="2" customFormat="1">
      <c r="A257" s="38"/>
      <c r="B257" s="39"/>
      <c r="C257" s="40"/>
      <c r="D257" s="195" t="s">
        <v>126</v>
      </c>
      <c r="E257" s="40"/>
      <c r="F257" s="196" t="s">
        <v>336</v>
      </c>
      <c r="G257" s="40"/>
      <c r="H257" s="40"/>
      <c r="I257" s="197"/>
      <c r="J257" s="40"/>
      <c r="K257" s="40"/>
      <c r="L257" s="44"/>
      <c r="M257" s="198"/>
      <c r="N257" s="199"/>
      <c r="O257" s="84"/>
      <c r="P257" s="84"/>
      <c r="Q257" s="84"/>
      <c r="R257" s="84"/>
      <c r="S257" s="84"/>
      <c r="T257" s="85"/>
      <c r="U257" s="38"/>
      <c r="V257" s="38"/>
      <c r="W257" s="38"/>
      <c r="X257" s="38"/>
      <c r="Y257" s="38"/>
      <c r="Z257" s="38"/>
      <c r="AA257" s="38"/>
      <c r="AB257" s="38"/>
      <c r="AC257" s="38"/>
      <c r="AD257" s="38"/>
      <c r="AE257" s="38"/>
      <c r="AT257" s="17" t="s">
        <v>126</v>
      </c>
      <c r="AU257" s="17" t="s">
        <v>72</v>
      </c>
    </row>
    <row r="258" s="11" customFormat="1">
      <c r="A258" s="11"/>
      <c r="B258" s="200"/>
      <c r="C258" s="201"/>
      <c r="D258" s="195" t="s">
        <v>135</v>
      </c>
      <c r="E258" s="202" t="s">
        <v>19</v>
      </c>
      <c r="F258" s="203" t="s">
        <v>339</v>
      </c>
      <c r="G258" s="201"/>
      <c r="H258" s="204">
        <v>52.799999999999997</v>
      </c>
      <c r="I258" s="205"/>
      <c r="J258" s="201"/>
      <c r="K258" s="201"/>
      <c r="L258" s="206"/>
      <c r="M258" s="207"/>
      <c r="N258" s="208"/>
      <c r="O258" s="208"/>
      <c r="P258" s="208"/>
      <c r="Q258" s="208"/>
      <c r="R258" s="208"/>
      <c r="S258" s="208"/>
      <c r="T258" s="209"/>
      <c r="U258" s="11"/>
      <c r="V258" s="11"/>
      <c r="W258" s="11"/>
      <c r="X258" s="11"/>
      <c r="Y258" s="11"/>
      <c r="Z258" s="11"/>
      <c r="AA258" s="11"/>
      <c r="AB258" s="11"/>
      <c r="AC258" s="11"/>
      <c r="AD258" s="11"/>
      <c r="AE258" s="11"/>
      <c r="AT258" s="210" t="s">
        <v>135</v>
      </c>
      <c r="AU258" s="210" t="s">
        <v>72</v>
      </c>
      <c r="AV258" s="11" t="s">
        <v>82</v>
      </c>
      <c r="AW258" s="11" t="s">
        <v>33</v>
      </c>
      <c r="AX258" s="11" t="s">
        <v>72</v>
      </c>
      <c r="AY258" s="210" t="s">
        <v>125</v>
      </c>
    </row>
    <row r="259" s="2" customFormat="1" ht="55.5" customHeight="1">
      <c r="A259" s="38"/>
      <c r="B259" s="39"/>
      <c r="C259" s="182" t="s">
        <v>301</v>
      </c>
      <c r="D259" s="232" t="s">
        <v>119</v>
      </c>
      <c r="E259" s="183" t="s">
        <v>340</v>
      </c>
      <c r="F259" s="184" t="s">
        <v>341</v>
      </c>
      <c r="G259" s="185" t="s">
        <v>144</v>
      </c>
      <c r="H259" s="186">
        <v>32.759999999999998</v>
      </c>
      <c r="I259" s="187"/>
      <c r="J259" s="188">
        <f>ROUND(I259*H259,2)</f>
        <v>0</v>
      </c>
      <c r="K259" s="184" t="s">
        <v>123</v>
      </c>
      <c r="L259" s="44"/>
      <c r="M259" s="189" t="s">
        <v>19</v>
      </c>
      <c r="N259" s="190" t="s">
        <v>43</v>
      </c>
      <c r="O259" s="84"/>
      <c r="P259" s="191">
        <f>O259*H259</f>
        <v>0</v>
      </c>
      <c r="Q259" s="191">
        <v>0</v>
      </c>
      <c r="R259" s="191">
        <f>Q259*H259</f>
        <v>0</v>
      </c>
      <c r="S259" s="191">
        <v>0</v>
      </c>
      <c r="T259" s="192">
        <f>S259*H259</f>
        <v>0</v>
      </c>
      <c r="U259" s="38"/>
      <c r="V259" s="38"/>
      <c r="W259" s="38"/>
      <c r="X259" s="38"/>
      <c r="Y259" s="38"/>
      <c r="Z259" s="38"/>
      <c r="AA259" s="38"/>
      <c r="AB259" s="38"/>
      <c r="AC259" s="38"/>
      <c r="AD259" s="38"/>
      <c r="AE259" s="38"/>
      <c r="AR259" s="193" t="s">
        <v>124</v>
      </c>
      <c r="AT259" s="193" t="s">
        <v>119</v>
      </c>
      <c r="AU259" s="193" t="s">
        <v>72</v>
      </c>
      <c r="AY259" s="17" t="s">
        <v>125</v>
      </c>
      <c r="BE259" s="194">
        <f>IF(N259="základní",J259,0)</f>
        <v>0</v>
      </c>
      <c r="BF259" s="194">
        <f>IF(N259="snížená",J259,0)</f>
        <v>0</v>
      </c>
      <c r="BG259" s="194">
        <f>IF(N259="zákl. přenesená",J259,0)</f>
        <v>0</v>
      </c>
      <c r="BH259" s="194">
        <f>IF(N259="sníž. přenesená",J259,0)</f>
        <v>0</v>
      </c>
      <c r="BI259" s="194">
        <f>IF(N259="nulová",J259,0)</f>
        <v>0</v>
      </c>
      <c r="BJ259" s="17" t="s">
        <v>80</v>
      </c>
      <c r="BK259" s="194">
        <f>ROUND(I259*H259,2)</f>
        <v>0</v>
      </c>
      <c r="BL259" s="17" t="s">
        <v>124</v>
      </c>
      <c r="BM259" s="193" t="s">
        <v>342</v>
      </c>
    </row>
    <row r="260" s="2" customFormat="1">
      <c r="A260" s="38"/>
      <c r="B260" s="39"/>
      <c r="C260" s="40"/>
      <c r="D260" s="195" t="s">
        <v>126</v>
      </c>
      <c r="E260" s="40"/>
      <c r="F260" s="196" t="s">
        <v>343</v>
      </c>
      <c r="G260" s="40"/>
      <c r="H260" s="40"/>
      <c r="I260" s="197"/>
      <c r="J260" s="40"/>
      <c r="K260" s="40"/>
      <c r="L260" s="44"/>
      <c r="M260" s="198"/>
      <c r="N260" s="199"/>
      <c r="O260" s="84"/>
      <c r="P260" s="84"/>
      <c r="Q260" s="84"/>
      <c r="R260" s="84"/>
      <c r="S260" s="84"/>
      <c r="T260" s="85"/>
      <c r="U260" s="38"/>
      <c r="V260" s="38"/>
      <c r="W260" s="38"/>
      <c r="X260" s="38"/>
      <c r="Y260" s="38"/>
      <c r="Z260" s="38"/>
      <c r="AA260" s="38"/>
      <c r="AB260" s="38"/>
      <c r="AC260" s="38"/>
      <c r="AD260" s="38"/>
      <c r="AE260" s="38"/>
      <c r="AT260" s="17" t="s">
        <v>126</v>
      </c>
      <c r="AU260" s="17" t="s">
        <v>72</v>
      </c>
    </row>
    <row r="261" s="11" customFormat="1">
      <c r="A261" s="11"/>
      <c r="B261" s="200"/>
      <c r="C261" s="201"/>
      <c r="D261" s="195" t="s">
        <v>135</v>
      </c>
      <c r="E261" s="202" t="s">
        <v>19</v>
      </c>
      <c r="F261" s="203" t="s">
        <v>344</v>
      </c>
      <c r="G261" s="201"/>
      <c r="H261" s="204">
        <v>31.689</v>
      </c>
      <c r="I261" s="205"/>
      <c r="J261" s="201"/>
      <c r="K261" s="201"/>
      <c r="L261" s="206"/>
      <c r="M261" s="207"/>
      <c r="N261" s="208"/>
      <c r="O261" s="208"/>
      <c r="P261" s="208"/>
      <c r="Q261" s="208"/>
      <c r="R261" s="208"/>
      <c r="S261" s="208"/>
      <c r="T261" s="209"/>
      <c r="U261" s="11"/>
      <c r="V261" s="11"/>
      <c r="W261" s="11"/>
      <c r="X261" s="11"/>
      <c r="Y261" s="11"/>
      <c r="Z261" s="11"/>
      <c r="AA261" s="11"/>
      <c r="AB261" s="11"/>
      <c r="AC261" s="11"/>
      <c r="AD261" s="11"/>
      <c r="AE261" s="11"/>
      <c r="AT261" s="210" t="s">
        <v>135</v>
      </c>
      <c r="AU261" s="210" t="s">
        <v>72</v>
      </c>
      <c r="AV261" s="11" t="s">
        <v>82</v>
      </c>
      <c r="AW261" s="11" t="s">
        <v>33</v>
      </c>
      <c r="AX261" s="11" t="s">
        <v>72</v>
      </c>
      <c r="AY261" s="210" t="s">
        <v>125</v>
      </c>
    </row>
    <row r="262" s="11" customFormat="1">
      <c r="A262" s="11"/>
      <c r="B262" s="200"/>
      <c r="C262" s="201"/>
      <c r="D262" s="195" t="s">
        <v>135</v>
      </c>
      <c r="E262" s="202" t="s">
        <v>19</v>
      </c>
      <c r="F262" s="203" t="s">
        <v>345</v>
      </c>
      <c r="G262" s="201"/>
      <c r="H262" s="204">
        <v>0.67200000000000004</v>
      </c>
      <c r="I262" s="205"/>
      <c r="J262" s="201"/>
      <c r="K262" s="201"/>
      <c r="L262" s="206"/>
      <c r="M262" s="207"/>
      <c r="N262" s="208"/>
      <c r="O262" s="208"/>
      <c r="P262" s="208"/>
      <c r="Q262" s="208"/>
      <c r="R262" s="208"/>
      <c r="S262" s="208"/>
      <c r="T262" s="209"/>
      <c r="U262" s="11"/>
      <c r="V262" s="11"/>
      <c r="W262" s="11"/>
      <c r="X262" s="11"/>
      <c r="Y262" s="11"/>
      <c r="Z262" s="11"/>
      <c r="AA262" s="11"/>
      <c r="AB262" s="11"/>
      <c r="AC262" s="11"/>
      <c r="AD262" s="11"/>
      <c r="AE262" s="11"/>
      <c r="AT262" s="210" t="s">
        <v>135</v>
      </c>
      <c r="AU262" s="210" t="s">
        <v>72</v>
      </c>
      <c r="AV262" s="11" t="s">
        <v>82</v>
      </c>
      <c r="AW262" s="11" t="s">
        <v>33</v>
      </c>
      <c r="AX262" s="11" t="s">
        <v>72</v>
      </c>
      <c r="AY262" s="210" t="s">
        <v>125</v>
      </c>
    </row>
    <row r="263" s="11" customFormat="1">
      <c r="A263" s="11"/>
      <c r="B263" s="200"/>
      <c r="C263" s="201"/>
      <c r="D263" s="195" t="s">
        <v>135</v>
      </c>
      <c r="E263" s="202" t="s">
        <v>19</v>
      </c>
      <c r="F263" s="203" t="s">
        <v>346</v>
      </c>
      <c r="G263" s="201"/>
      <c r="H263" s="204">
        <v>0.39900000000000002</v>
      </c>
      <c r="I263" s="205"/>
      <c r="J263" s="201"/>
      <c r="K263" s="201"/>
      <c r="L263" s="206"/>
      <c r="M263" s="207"/>
      <c r="N263" s="208"/>
      <c r="O263" s="208"/>
      <c r="P263" s="208"/>
      <c r="Q263" s="208"/>
      <c r="R263" s="208"/>
      <c r="S263" s="208"/>
      <c r="T263" s="209"/>
      <c r="U263" s="11"/>
      <c r="V263" s="11"/>
      <c r="W263" s="11"/>
      <c r="X263" s="11"/>
      <c r="Y263" s="11"/>
      <c r="Z263" s="11"/>
      <c r="AA263" s="11"/>
      <c r="AB263" s="11"/>
      <c r="AC263" s="11"/>
      <c r="AD263" s="11"/>
      <c r="AE263" s="11"/>
      <c r="AT263" s="210" t="s">
        <v>135</v>
      </c>
      <c r="AU263" s="210" t="s">
        <v>72</v>
      </c>
      <c r="AV263" s="11" t="s">
        <v>82</v>
      </c>
      <c r="AW263" s="11" t="s">
        <v>33</v>
      </c>
      <c r="AX263" s="11" t="s">
        <v>72</v>
      </c>
      <c r="AY263" s="210" t="s">
        <v>125</v>
      </c>
    </row>
    <row r="264" s="2" customFormat="1" ht="16.5" customHeight="1">
      <c r="A264" s="38"/>
      <c r="B264" s="39"/>
      <c r="C264" s="233" t="s">
        <v>347</v>
      </c>
      <c r="D264" s="233" t="s">
        <v>321</v>
      </c>
      <c r="E264" s="235" t="s">
        <v>348</v>
      </c>
      <c r="F264" s="236" t="s">
        <v>349</v>
      </c>
      <c r="G264" s="237" t="s">
        <v>122</v>
      </c>
      <c r="H264" s="238">
        <v>247</v>
      </c>
      <c r="I264" s="239"/>
      <c r="J264" s="240">
        <f>ROUND(I264*H264,2)</f>
        <v>0</v>
      </c>
      <c r="K264" s="236" t="s">
        <v>123</v>
      </c>
      <c r="L264" s="241"/>
      <c r="M264" s="242" t="s">
        <v>19</v>
      </c>
      <c r="N264" s="243" t="s">
        <v>43</v>
      </c>
      <c r="O264" s="84"/>
      <c r="P264" s="191">
        <f>O264*H264</f>
        <v>0</v>
      </c>
      <c r="Q264" s="191">
        <v>0</v>
      </c>
      <c r="R264" s="191">
        <f>Q264*H264</f>
        <v>0</v>
      </c>
      <c r="S264" s="191">
        <v>0</v>
      </c>
      <c r="T264" s="192">
        <f>S264*H264</f>
        <v>0</v>
      </c>
      <c r="U264" s="38"/>
      <c r="V264" s="38"/>
      <c r="W264" s="38"/>
      <c r="X264" s="38"/>
      <c r="Y264" s="38"/>
      <c r="Z264" s="38"/>
      <c r="AA264" s="38"/>
      <c r="AB264" s="38"/>
      <c r="AC264" s="38"/>
      <c r="AD264" s="38"/>
      <c r="AE264" s="38"/>
      <c r="AR264" s="193" t="s">
        <v>145</v>
      </c>
      <c r="AT264" s="193" t="s">
        <v>321</v>
      </c>
      <c r="AU264" s="193" t="s">
        <v>72</v>
      </c>
      <c r="AY264" s="17" t="s">
        <v>125</v>
      </c>
      <c r="BE264" s="194">
        <f>IF(N264="základní",J264,0)</f>
        <v>0</v>
      </c>
      <c r="BF264" s="194">
        <f>IF(N264="snížená",J264,0)</f>
        <v>0</v>
      </c>
      <c r="BG264" s="194">
        <f>IF(N264="zákl. přenesená",J264,0)</f>
        <v>0</v>
      </c>
      <c r="BH264" s="194">
        <f>IF(N264="sníž. přenesená",J264,0)</f>
        <v>0</v>
      </c>
      <c r="BI264" s="194">
        <f>IF(N264="nulová",J264,0)</f>
        <v>0</v>
      </c>
      <c r="BJ264" s="17" t="s">
        <v>80</v>
      </c>
      <c r="BK264" s="194">
        <f>ROUND(I264*H264,2)</f>
        <v>0</v>
      </c>
      <c r="BL264" s="17" t="s">
        <v>124</v>
      </c>
      <c r="BM264" s="193" t="s">
        <v>350</v>
      </c>
    </row>
    <row r="265" s="2" customFormat="1">
      <c r="A265" s="38"/>
      <c r="B265" s="39"/>
      <c r="C265" s="40"/>
      <c r="D265" s="195" t="s">
        <v>126</v>
      </c>
      <c r="E265" s="40"/>
      <c r="F265" s="196" t="s">
        <v>349</v>
      </c>
      <c r="G265" s="40"/>
      <c r="H265" s="40"/>
      <c r="I265" s="197"/>
      <c r="J265" s="40"/>
      <c r="K265" s="40"/>
      <c r="L265" s="44"/>
      <c r="M265" s="198"/>
      <c r="N265" s="199"/>
      <c r="O265" s="84"/>
      <c r="P265" s="84"/>
      <c r="Q265" s="84"/>
      <c r="R265" s="84"/>
      <c r="S265" s="84"/>
      <c r="T265" s="85"/>
      <c r="U265" s="38"/>
      <c r="V265" s="38"/>
      <c r="W265" s="38"/>
      <c r="X265" s="38"/>
      <c r="Y265" s="38"/>
      <c r="Z265" s="38"/>
      <c r="AA265" s="38"/>
      <c r="AB265" s="38"/>
      <c r="AC265" s="38"/>
      <c r="AD265" s="38"/>
      <c r="AE265" s="38"/>
      <c r="AT265" s="17" t="s">
        <v>126</v>
      </c>
      <c r="AU265" s="17" t="s">
        <v>72</v>
      </c>
    </row>
    <row r="266" s="2" customFormat="1" ht="66.75" customHeight="1">
      <c r="A266" s="38"/>
      <c r="B266" s="39"/>
      <c r="C266" s="182" t="s">
        <v>252</v>
      </c>
      <c r="D266" s="182" t="s">
        <v>119</v>
      </c>
      <c r="E266" s="183" t="s">
        <v>351</v>
      </c>
      <c r="F266" s="184" t="s">
        <v>352</v>
      </c>
      <c r="G266" s="185" t="s">
        <v>144</v>
      </c>
      <c r="H266" s="186">
        <v>2.48</v>
      </c>
      <c r="I266" s="187"/>
      <c r="J266" s="188">
        <f>ROUND(I266*H266,2)</f>
        <v>0</v>
      </c>
      <c r="K266" s="184" t="s">
        <v>123</v>
      </c>
      <c r="L266" s="44"/>
      <c r="M266" s="189" t="s">
        <v>19</v>
      </c>
      <c r="N266" s="190" t="s">
        <v>43</v>
      </c>
      <c r="O266" s="84"/>
      <c r="P266" s="191">
        <f>O266*H266</f>
        <v>0</v>
      </c>
      <c r="Q266" s="191">
        <v>0</v>
      </c>
      <c r="R266" s="191">
        <f>Q266*H266</f>
        <v>0</v>
      </c>
      <c r="S266" s="191">
        <v>0</v>
      </c>
      <c r="T266" s="192">
        <f>S266*H266</f>
        <v>0</v>
      </c>
      <c r="U266" s="38"/>
      <c r="V266" s="38"/>
      <c r="W266" s="38"/>
      <c r="X266" s="38"/>
      <c r="Y266" s="38"/>
      <c r="Z266" s="38"/>
      <c r="AA266" s="38"/>
      <c r="AB266" s="38"/>
      <c r="AC266" s="38"/>
      <c r="AD266" s="38"/>
      <c r="AE266" s="38"/>
      <c r="AR266" s="193" t="s">
        <v>124</v>
      </c>
      <c r="AT266" s="193" t="s">
        <v>119</v>
      </c>
      <c r="AU266" s="193" t="s">
        <v>72</v>
      </c>
      <c r="AY266" s="17" t="s">
        <v>125</v>
      </c>
      <c r="BE266" s="194">
        <f>IF(N266="základní",J266,0)</f>
        <v>0</v>
      </c>
      <c r="BF266" s="194">
        <f>IF(N266="snížená",J266,0)</f>
        <v>0</v>
      </c>
      <c r="BG266" s="194">
        <f>IF(N266="zákl. přenesená",J266,0)</f>
        <v>0</v>
      </c>
      <c r="BH266" s="194">
        <f>IF(N266="sníž. přenesená",J266,0)</f>
        <v>0</v>
      </c>
      <c r="BI266" s="194">
        <f>IF(N266="nulová",J266,0)</f>
        <v>0</v>
      </c>
      <c r="BJ266" s="17" t="s">
        <v>80</v>
      </c>
      <c r="BK266" s="194">
        <f>ROUND(I266*H266,2)</f>
        <v>0</v>
      </c>
      <c r="BL266" s="17" t="s">
        <v>124</v>
      </c>
      <c r="BM266" s="193" t="s">
        <v>353</v>
      </c>
    </row>
    <row r="267" s="2" customFormat="1">
      <c r="A267" s="38"/>
      <c r="B267" s="39"/>
      <c r="C267" s="40"/>
      <c r="D267" s="195" t="s">
        <v>126</v>
      </c>
      <c r="E267" s="40"/>
      <c r="F267" s="196" t="s">
        <v>352</v>
      </c>
      <c r="G267" s="40"/>
      <c r="H267" s="40"/>
      <c r="I267" s="197"/>
      <c r="J267" s="40"/>
      <c r="K267" s="40"/>
      <c r="L267" s="44"/>
      <c r="M267" s="198"/>
      <c r="N267" s="199"/>
      <c r="O267" s="84"/>
      <c r="P267" s="84"/>
      <c r="Q267" s="84"/>
      <c r="R267" s="84"/>
      <c r="S267" s="84"/>
      <c r="T267" s="85"/>
      <c r="U267" s="38"/>
      <c r="V267" s="38"/>
      <c r="W267" s="38"/>
      <c r="X267" s="38"/>
      <c r="Y267" s="38"/>
      <c r="Z267" s="38"/>
      <c r="AA267" s="38"/>
      <c r="AB267" s="38"/>
      <c r="AC267" s="38"/>
      <c r="AD267" s="38"/>
      <c r="AE267" s="38"/>
      <c r="AT267" s="17" t="s">
        <v>126</v>
      </c>
      <c r="AU267" s="17" t="s">
        <v>72</v>
      </c>
    </row>
    <row r="268" s="11" customFormat="1">
      <c r="A268" s="11"/>
      <c r="B268" s="200"/>
      <c r="C268" s="201"/>
      <c r="D268" s="195" t="s">
        <v>135</v>
      </c>
      <c r="E268" s="202" t="s">
        <v>19</v>
      </c>
      <c r="F268" s="203" t="s">
        <v>354</v>
      </c>
      <c r="G268" s="201"/>
      <c r="H268" s="204">
        <v>2.48</v>
      </c>
      <c r="I268" s="205"/>
      <c r="J268" s="201"/>
      <c r="K268" s="201"/>
      <c r="L268" s="206"/>
      <c r="M268" s="207"/>
      <c r="N268" s="208"/>
      <c r="O268" s="208"/>
      <c r="P268" s="208"/>
      <c r="Q268" s="208"/>
      <c r="R268" s="208"/>
      <c r="S268" s="208"/>
      <c r="T268" s="209"/>
      <c r="U268" s="11"/>
      <c r="V268" s="11"/>
      <c r="W268" s="11"/>
      <c r="X268" s="11"/>
      <c r="Y268" s="11"/>
      <c r="Z268" s="11"/>
      <c r="AA268" s="11"/>
      <c r="AB268" s="11"/>
      <c r="AC268" s="11"/>
      <c r="AD268" s="11"/>
      <c r="AE268" s="11"/>
      <c r="AT268" s="210" t="s">
        <v>135</v>
      </c>
      <c r="AU268" s="210" t="s">
        <v>72</v>
      </c>
      <c r="AV268" s="11" t="s">
        <v>82</v>
      </c>
      <c r="AW268" s="11" t="s">
        <v>33</v>
      </c>
      <c r="AX268" s="11" t="s">
        <v>72</v>
      </c>
      <c r="AY268" s="210" t="s">
        <v>125</v>
      </c>
    </row>
    <row r="269" s="13" customFormat="1">
      <c r="A269" s="13"/>
      <c r="B269" s="221"/>
      <c r="C269" s="222"/>
      <c r="D269" s="195" t="s">
        <v>135</v>
      </c>
      <c r="E269" s="223" t="s">
        <v>19</v>
      </c>
      <c r="F269" s="224" t="s">
        <v>141</v>
      </c>
      <c r="G269" s="222"/>
      <c r="H269" s="225">
        <v>2.48</v>
      </c>
      <c r="I269" s="226"/>
      <c r="J269" s="222"/>
      <c r="K269" s="222"/>
      <c r="L269" s="227"/>
      <c r="M269" s="228"/>
      <c r="N269" s="229"/>
      <c r="O269" s="229"/>
      <c r="P269" s="229"/>
      <c r="Q269" s="229"/>
      <c r="R269" s="229"/>
      <c r="S269" s="229"/>
      <c r="T269" s="230"/>
      <c r="U269" s="13"/>
      <c r="V269" s="13"/>
      <c r="W269" s="13"/>
      <c r="X269" s="13"/>
      <c r="Y269" s="13"/>
      <c r="Z269" s="13"/>
      <c r="AA269" s="13"/>
      <c r="AB269" s="13"/>
      <c r="AC269" s="13"/>
      <c r="AD269" s="13"/>
      <c r="AE269" s="13"/>
      <c r="AT269" s="231" t="s">
        <v>135</v>
      </c>
      <c r="AU269" s="231" t="s">
        <v>72</v>
      </c>
      <c r="AV269" s="13" t="s">
        <v>124</v>
      </c>
      <c r="AW269" s="13" t="s">
        <v>33</v>
      </c>
      <c r="AX269" s="13" t="s">
        <v>80</v>
      </c>
      <c r="AY269" s="231" t="s">
        <v>125</v>
      </c>
    </row>
    <row r="270" s="2" customFormat="1" ht="16.5" customHeight="1">
      <c r="A270" s="38"/>
      <c r="B270" s="39"/>
      <c r="C270" s="233" t="s">
        <v>355</v>
      </c>
      <c r="D270" s="233" t="s">
        <v>321</v>
      </c>
      <c r="E270" s="235" t="s">
        <v>356</v>
      </c>
      <c r="F270" s="236" t="s">
        <v>357</v>
      </c>
      <c r="G270" s="237" t="s">
        <v>144</v>
      </c>
      <c r="H270" s="238">
        <v>4849.2020000000002</v>
      </c>
      <c r="I270" s="239"/>
      <c r="J270" s="240">
        <f>ROUND(I270*H270,2)</f>
        <v>0</v>
      </c>
      <c r="K270" s="236" t="s">
        <v>123</v>
      </c>
      <c r="L270" s="241"/>
      <c r="M270" s="242" t="s">
        <v>19</v>
      </c>
      <c r="N270" s="243" t="s">
        <v>43</v>
      </c>
      <c r="O270" s="84"/>
      <c r="P270" s="191">
        <f>O270*H270</f>
        <v>0</v>
      </c>
      <c r="Q270" s="191">
        <v>0</v>
      </c>
      <c r="R270" s="191">
        <f>Q270*H270</f>
        <v>0</v>
      </c>
      <c r="S270" s="191">
        <v>0</v>
      </c>
      <c r="T270" s="192">
        <f>S270*H270</f>
        <v>0</v>
      </c>
      <c r="U270" s="38"/>
      <c r="V270" s="38"/>
      <c r="W270" s="38"/>
      <c r="X270" s="38"/>
      <c r="Y270" s="38"/>
      <c r="Z270" s="38"/>
      <c r="AA270" s="38"/>
      <c r="AB270" s="38"/>
      <c r="AC270" s="38"/>
      <c r="AD270" s="38"/>
      <c r="AE270" s="38"/>
      <c r="AR270" s="193" t="s">
        <v>145</v>
      </c>
      <c r="AT270" s="193" t="s">
        <v>321</v>
      </c>
      <c r="AU270" s="193" t="s">
        <v>72</v>
      </c>
      <c r="AY270" s="17" t="s">
        <v>125</v>
      </c>
      <c r="BE270" s="194">
        <f>IF(N270="základní",J270,0)</f>
        <v>0</v>
      </c>
      <c r="BF270" s="194">
        <f>IF(N270="snížená",J270,0)</f>
        <v>0</v>
      </c>
      <c r="BG270" s="194">
        <f>IF(N270="zákl. přenesená",J270,0)</f>
        <v>0</v>
      </c>
      <c r="BH270" s="194">
        <f>IF(N270="sníž. přenesená",J270,0)</f>
        <v>0</v>
      </c>
      <c r="BI270" s="194">
        <f>IF(N270="nulová",J270,0)</f>
        <v>0</v>
      </c>
      <c r="BJ270" s="17" t="s">
        <v>80</v>
      </c>
      <c r="BK270" s="194">
        <f>ROUND(I270*H270,2)</f>
        <v>0</v>
      </c>
      <c r="BL270" s="17" t="s">
        <v>124</v>
      </c>
      <c r="BM270" s="193" t="s">
        <v>358</v>
      </c>
    </row>
    <row r="271" s="2" customFormat="1">
      <c r="A271" s="38"/>
      <c r="B271" s="39"/>
      <c r="C271" s="40"/>
      <c r="D271" s="195" t="s">
        <v>126</v>
      </c>
      <c r="E271" s="40"/>
      <c r="F271" s="196" t="s">
        <v>357</v>
      </c>
      <c r="G271" s="40"/>
      <c r="H271" s="40"/>
      <c r="I271" s="197"/>
      <c r="J271" s="40"/>
      <c r="K271" s="40"/>
      <c r="L271" s="44"/>
      <c r="M271" s="198"/>
      <c r="N271" s="199"/>
      <c r="O271" s="84"/>
      <c r="P271" s="84"/>
      <c r="Q271" s="84"/>
      <c r="R271" s="84"/>
      <c r="S271" s="84"/>
      <c r="T271" s="85"/>
      <c r="U271" s="38"/>
      <c r="V271" s="38"/>
      <c r="W271" s="38"/>
      <c r="X271" s="38"/>
      <c r="Y271" s="38"/>
      <c r="Z271" s="38"/>
      <c r="AA271" s="38"/>
      <c r="AB271" s="38"/>
      <c r="AC271" s="38"/>
      <c r="AD271" s="38"/>
      <c r="AE271" s="38"/>
      <c r="AT271" s="17" t="s">
        <v>126</v>
      </c>
      <c r="AU271" s="17" t="s">
        <v>72</v>
      </c>
    </row>
    <row r="272" s="11" customFormat="1">
      <c r="A272" s="11"/>
      <c r="B272" s="200"/>
      <c r="C272" s="201"/>
      <c r="D272" s="195" t="s">
        <v>135</v>
      </c>
      <c r="E272" s="202" t="s">
        <v>19</v>
      </c>
      <c r="F272" s="203" t="s">
        <v>359</v>
      </c>
      <c r="G272" s="201"/>
      <c r="H272" s="204">
        <v>4849.2020000000002</v>
      </c>
      <c r="I272" s="205"/>
      <c r="J272" s="201"/>
      <c r="K272" s="201"/>
      <c r="L272" s="206"/>
      <c r="M272" s="207"/>
      <c r="N272" s="208"/>
      <c r="O272" s="208"/>
      <c r="P272" s="208"/>
      <c r="Q272" s="208"/>
      <c r="R272" s="208"/>
      <c r="S272" s="208"/>
      <c r="T272" s="209"/>
      <c r="U272" s="11"/>
      <c r="V272" s="11"/>
      <c r="W272" s="11"/>
      <c r="X272" s="11"/>
      <c r="Y272" s="11"/>
      <c r="Z272" s="11"/>
      <c r="AA272" s="11"/>
      <c r="AB272" s="11"/>
      <c r="AC272" s="11"/>
      <c r="AD272" s="11"/>
      <c r="AE272" s="11"/>
      <c r="AT272" s="210" t="s">
        <v>135</v>
      </c>
      <c r="AU272" s="210" t="s">
        <v>72</v>
      </c>
      <c r="AV272" s="11" t="s">
        <v>82</v>
      </c>
      <c r="AW272" s="11" t="s">
        <v>33</v>
      </c>
      <c r="AX272" s="11" t="s">
        <v>72</v>
      </c>
      <c r="AY272" s="210" t="s">
        <v>125</v>
      </c>
    </row>
    <row r="273" s="13" customFormat="1">
      <c r="A273" s="13"/>
      <c r="B273" s="221"/>
      <c r="C273" s="222"/>
      <c r="D273" s="195" t="s">
        <v>135</v>
      </c>
      <c r="E273" s="223" t="s">
        <v>19</v>
      </c>
      <c r="F273" s="224" t="s">
        <v>141</v>
      </c>
      <c r="G273" s="222"/>
      <c r="H273" s="225">
        <v>4849.2020000000002</v>
      </c>
      <c r="I273" s="226"/>
      <c r="J273" s="222"/>
      <c r="K273" s="222"/>
      <c r="L273" s="227"/>
      <c r="M273" s="228"/>
      <c r="N273" s="229"/>
      <c r="O273" s="229"/>
      <c r="P273" s="229"/>
      <c r="Q273" s="229"/>
      <c r="R273" s="229"/>
      <c r="S273" s="229"/>
      <c r="T273" s="230"/>
      <c r="U273" s="13"/>
      <c r="V273" s="13"/>
      <c r="W273" s="13"/>
      <c r="X273" s="13"/>
      <c r="Y273" s="13"/>
      <c r="Z273" s="13"/>
      <c r="AA273" s="13"/>
      <c r="AB273" s="13"/>
      <c r="AC273" s="13"/>
      <c r="AD273" s="13"/>
      <c r="AE273" s="13"/>
      <c r="AT273" s="231" t="s">
        <v>135</v>
      </c>
      <c r="AU273" s="231" t="s">
        <v>72</v>
      </c>
      <c r="AV273" s="13" t="s">
        <v>124</v>
      </c>
      <c r="AW273" s="13" t="s">
        <v>33</v>
      </c>
      <c r="AX273" s="13" t="s">
        <v>80</v>
      </c>
      <c r="AY273" s="231" t="s">
        <v>125</v>
      </c>
    </row>
    <row r="274" s="2" customFormat="1" ht="55.5" customHeight="1">
      <c r="A274" s="38"/>
      <c r="B274" s="39"/>
      <c r="C274" s="182" t="s">
        <v>257</v>
      </c>
      <c r="D274" s="182" t="s">
        <v>119</v>
      </c>
      <c r="E274" s="183" t="s">
        <v>360</v>
      </c>
      <c r="F274" s="184" t="s">
        <v>361</v>
      </c>
      <c r="G274" s="185" t="s">
        <v>144</v>
      </c>
      <c r="H274" s="186">
        <v>4849.2020000000002</v>
      </c>
      <c r="I274" s="187"/>
      <c r="J274" s="188">
        <f>ROUND(I274*H274,2)</f>
        <v>0</v>
      </c>
      <c r="K274" s="184" t="s">
        <v>123</v>
      </c>
      <c r="L274" s="44"/>
      <c r="M274" s="189" t="s">
        <v>19</v>
      </c>
      <c r="N274" s="190" t="s">
        <v>43</v>
      </c>
      <c r="O274" s="84"/>
      <c r="P274" s="191">
        <f>O274*H274</f>
        <v>0</v>
      </c>
      <c r="Q274" s="191">
        <v>0</v>
      </c>
      <c r="R274" s="191">
        <f>Q274*H274</f>
        <v>0</v>
      </c>
      <c r="S274" s="191">
        <v>0</v>
      </c>
      <c r="T274" s="192">
        <f>S274*H274</f>
        <v>0</v>
      </c>
      <c r="U274" s="38"/>
      <c r="V274" s="38"/>
      <c r="W274" s="38"/>
      <c r="X274" s="38"/>
      <c r="Y274" s="38"/>
      <c r="Z274" s="38"/>
      <c r="AA274" s="38"/>
      <c r="AB274" s="38"/>
      <c r="AC274" s="38"/>
      <c r="AD274" s="38"/>
      <c r="AE274" s="38"/>
      <c r="AR274" s="193" t="s">
        <v>124</v>
      </c>
      <c r="AT274" s="193" t="s">
        <v>119</v>
      </c>
      <c r="AU274" s="193" t="s">
        <v>72</v>
      </c>
      <c r="AY274" s="17" t="s">
        <v>125</v>
      </c>
      <c r="BE274" s="194">
        <f>IF(N274="základní",J274,0)</f>
        <v>0</v>
      </c>
      <c r="BF274" s="194">
        <f>IF(N274="snížená",J274,0)</f>
        <v>0</v>
      </c>
      <c r="BG274" s="194">
        <f>IF(N274="zákl. přenesená",J274,0)</f>
        <v>0</v>
      </c>
      <c r="BH274" s="194">
        <f>IF(N274="sníž. přenesená",J274,0)</f>
        <v>0</v>
      </c>
      <c r="BI274" s="194">
        <f>IF(N274="nulová",J274,0)</f>
        <v>0</v>
      </c>
      <c r="BJ274" s="17" t="s">
        <v>80</v>
      </c>
      <c r="BK274" s="194">
        <f>ROUND(I274*H274,2)</f>
        <v>0</v>
      </c>
      <c r="BL274" s="17" t="s">
        <v>124</v>
      </c>
      <c r="BM274" s="193" t="s">
        <v>362</v>
      </c>
    </row>
    <row r="275" s="2" customFormat="1">
      <c r="A275" s="38"/>
      <c r="B275" s="39"/>
      <c r="C275" s="40"/>
      <c r="D275" s="195" t="s">
        <v>126</v>
      </c>
      <c r="E275" s="40"/>
      <c r="F275" s="196" t="s">
        <v>361</v>
      </c>
      <c r="G275" s="40"/>
      <c r="H275" s="40"/>
      <c r="I275" s="197"/>
      <c r="J275" s="40"/>
      <c r="K275" s="40"/>
      <c r="L275" s="44"/>
      <c r="M275" s="198"/>
      <c r="N275" s="199"/>
      <c r="O275" s="84"/>
      <c r="P275" s="84"/>
      <c r="Q275" s="84"/>
      <c r="R275" s="84"/>
      <c r="S275" s="84"/>
      <c r="T275" s="85"/>
      <c r="U275" s="38"/>
      <c r="V275" s="38"/>
      <c r="W275" s="38"/>
      <c r="X275" s="38"/>
      <c r="Y275" s="38"/>
      <c r="Z275" s="38"/>
      <c r="AA275" s="38"/>
      <c r="AB275" s="38"/>
      <c r="AC275" s="38"/>
      <c r="AD275" s="38"/>
      <c r="AE275" s="38"/>
      <c r="AT275" s="17" t="s">
        <v>126</v>
      </c>
      <c r="AU275" s="17" t="s">
        <v>72</v>
      </c>
    </row>
    <row r="276" s="11" customFormat="1">
      <c r="A276" s="11"/>
      <c r="B276" s="200"/>
      <c r="C276" s="201"/>
      <c r="D276" s="195" t="s">
        <v>135</v>
      </c>
      <c r="E276" s="202" t="s">
        <v>19</v>
      </c>
      <c r="F276" s="203" t="s">
        <v>363</v>
      </c>
      <c r="G276" s="201"/>
      <c r="H276" s="204">
        <v>4849.2020000000002</v>
      </c>
      <c r="I276" s="205"/>
      <c r="J276" s="201"/>
      <c r="K276" s="201"/>
      <c r="L276" s="206"/>
      <c r="M276" s="207"/>
      <c r="N276" s="208"/>
      <c r="O276" s="208"/>
      <c r="P276" s="208"/>
      <c r="Q276" s="208"/>
      <c r="R276" s="208"/>
      <c r="S276" s="208"/>
      <c r="T276" s="209"/>
      <c r="U276" s="11"/>
      <c r="V276" s="11"/>
      <c r="W276" s="11"/>
      <c r="X276" s="11"/>
      <c r="Y276" s="11"/>
      <c r="Z276" s="11"/>
      <c r="AA276" s="11"/>
      <c r="AB276" s="11"/>
      <c r="AC276" s="11"/>
      <c r="AD276" s="11"/>
      <c r="AE276" s="11"/>
      <c r="AT276" s="210" t="s">
        <v>135</v>
      </c>
      <c r="AU276" s="210" t="s">
        <v>72</v>
      </c>
      <c r="AV276" s="11" t="s">
        <v>82</v>
      </c>
      <c r="AW276" s="11" t="s">
        <v>33</v>
      </c>
      <c r="AX276" s="11" t="s">
        <v>72</v>
      </c>
      <c r="AY276" s="210" t="s">
        <v>125</v>
      </c>
    </row>
    <row r="277" s="13" customFormat="1">
      <c r="A277" s="13"/>
      <c r="B277" s="221"/>
      <c r="C277" s="222"/>
      <c r="D277" s="195" t="s">
        <v>135</v>
      </c>
      <c r="E277" s="223" t="s">
        <v>19</v>
      </c>
      <c r="F277" s="224" t="s">
        <v>141</v>
      </c>
      <c r="G277" s="222"/>
      <c r="H277" s="225">
        <v>4849.2020000000002</v>
      </c>
      <c r="I277" s="226"/>
      <c r="J277" s="222"/>
      <c r="K277" s="222"/>
      <c r="L277" s="227"/>
      <c r="M277" s="228"/>
      <c r="N277" s="229"/>
      <c r="O277" s="229"/>
      <c r="P277" s="229"/>
      <c r="Q277" s="229"/>
      <c r="R277" s="229"/>
      <c r="S277" s="229"/>
      <c r="T277" s="230"/>
      <c r="U277" s="13"/>
      <c r="V277" s="13"/>
      <c r="W277" s="13"/>
      <c r="X277" s="13"/>
      <c r="Y277" s="13"/>
      <c r="Z277" s="13"/>
      <c r="AA277" s="13"/>
      <c r="AB277" s="13"/>
      <c r="AC277" s="13"/>
      <c r="AD277" s="13"/>
      <c r="AE277" s="13"/>
      <c r="AT277" s="231" t="s">
        <v>135</v>
      </c>
      <c r="AU277" s="231" t="s">
        <v>72</v>
      </c>
      <c r="AV277" s="13" t="s">
        <v>124</v>
      </c>
      <c r="AW277" s="13" t="s">
        <v>33</v>
      </c>
      <c r="AX277" s="13" t="s">
        <v>80</v>
      </c>
      <c r="AY277" s="231" t="s">
        <v>125</v>
      </c>
    </row>
    <row r="278" s="2" customFormat="1" ht="24.15" customHeight="1">
      <c r="A278" s="38"/>
      <c r="B278" s="39"/>
      <c r="C278" s="233" t="s">
        <v>364</v>
      </c>
      <c r="D278" s="233" t="s">
        <v>321</v>
      </c>
      <c r="E278" s="235" t="s">
        <v>365</v>
      </c>
      <c r="F278" s="236" t="s">
        <v>366</v>
      </c>
      <c r="G278" s="237" t="s">
        <v>122</v>
      </c>
      <c r="H278" s="238">
        <v>51436</v>
      </c>
      <c r="I278" s="239"/>
      <c r="J278" s="240">
        <f>ROUND(I278*H278,2)</f>
        <v>0</v>
      </c>
      <c r="K278" s="236" t="s">
        <v>123</v>
      </c>
      <c r="L278" s="241"/>
      <c r="M278" s="242" t="s">
        <v>19</v>
      </c>
      <c r="N278" s="243" t="s">
        <v>43</v>
      </c>
      <c r="O278" s="84"/>
      <c r="P278" s="191">
        <f>O278*H278</f>
        <v>0</v>
      </c>
      <c r="Q278" s="191">
        <v>0</v>
      </c>
      <c r="R278" s="191">
        <f>Q278*H278</f>
        <v>0</v>
      </c>
      <c r="S278" s="191">
        <v>0</v>
      </c>
      <c r="T278" s="192">
        <f>S278*H278</f>
        <v>0</v>
      </c>
      <c r="U278" s="38"/>
      <c r="V278" s="38"/>
      <c r="W278" s="38"/>
      <c r="X278" s="38"/>
      <c r="Y278" s="38"/>
      <c r="Z278" s="38"/>
      <c r="AA278" s="38"/>
      <c r="AB278" s="38"/>
      <c r="AC278" s="38"/>
      <c r="AD278" s="38"/>
      <c r="AE278" s="38"/>
      <c r="AR278" s="193" t="s">
        <v>145</v>
      </c>
      <c r="AT278" s="193" t="s">
        <v>321</v>
      </c>
      <c r="AU278" s="193" t="s">
        <v>72</v>
      </c>
      <c r="AY278" s="17" t="s">
        <v>125</v>
      </c>
      <c r="BE278" s="194">
        <f>IF(N278="základní",J278,0)</f>
        <v>0</v>
      </c>
      <c r="BF278" s="194">
        <f>IF(N278="snížená",J278,0)</f>
        <v>0</v>
      </c>
      <c r="BG278" s="194">
        <f>IF(N278="zákl. přenesená",J278,0)</f>
        <v>0</v>
      </c>
      <c r="BH278" s="194">
        <f>IF(N278="sníž. přenesená",J278,0)</f>
        <v>0</v>
      </c>
      <c r="BI278" s="194">
        <f>IF(N278="nulová",J278,0)</f>
        <v>0</v>
      </c>
      <c r="BJ278" s="17" t="s">
        <v>80</v>
      </c>
      <c r="BK278" s="194">
        <f>ROUND(I278*H278,2)</f>
        <v>0</v>
      </c>
      <c r="BL278" s="17" t="s">
        <v>124</v>
      </c>
      <c r="BM278" s="193" t="s">
        <v>367</v>
      </c>
    </row>
    <row r="279" s="2" customFormat="1">
      <c r="A279" s="38"/>
      <c r="B279" s="39"/>
      <c r="C279" s="40"/>
      <c r="D279" s="195" t="s">
        <v>126</v>
      </c>
      <c r="E279" s="40"/>
      <c r="F279" s="196" t="s">
        <v>366</v>
      </c>
      <c r="G279" s="40"/>
      <c r="H279" s="40"/>
      <c r="I279" s="197"/>
      <c r="J279" s="40"/>
      <c r="K279" s="40"/>
      <c r="L279" s="44"/>
      <c r="M279" s="198"/>
      <c r="N279" s="199"/>
      <c r="O279" s="84"/>
      <c r="P279" s="84"/>
      <c r="Q279" s="84"/>
      <c r="R279" s="84"/>
      <c r="S279" s="84"/>
      <c r="T279" s="85"/>
      <c r="U279" s="38"/>
      <c r="V279" s="38"/>
      <c r="W279" s="38"/>
      <c r="X279" s="38"/>
      <c r="Y279" s="38"/>
      <c r="Z279" s="38"/>
      <c r="AA279" s="38"/>
      <c r="AB279" s="38"/>
      <c r="AC279" s="38"/>
      <c r="AD279" s="38"/>
      <c r="AE279" s="38"/>
      <c r="AT279" s="17" t="s">
        <v>126</v>
      </c>
      <c r="AU279" s="17" t="s">
        <v>72</v>
      </c>
    </row>
    <row r="280" s="11" customFormat="1">
      <c r="A280" s="11"/>
      <c r="B280" s="200"/>
      <c r="C280" s="201"/>
      <c r="D280" s="195" t="s">
        <v>135</v>
      </c>
      <c r="E280" s="202" t="s">
        <v>19</v>
      </c>
      <c r="F280" s="203" t="s">
        <v>368</v>
      </c>
      <c r="G280" s="201"/>
      <c r="H280" s="204">
        <v>51436</v>
      </c>
      <c r="I280" s="205"/>
      <c r="J280" s="201"/>
      <c r="K280" s="201"/>
      <c r="L280" s="206"/>
      <c r="M280" s="207"/>
      <c r="N280" s="208"/>
      <c r="O280" s="208"/>
      <c r="P280" s="208"/>
      <c r="Q280" s="208"/>
      <c r="R280" s="208"/>
      <c r="S280" s="208"/>
      <c r="T280" s="209"/>
      <c r="U280" s="11"/>
      <c r="V280" s="11"/>
      <c r="W280" s="11"/>
      <c r="X280" s="11"/>
      <c r="Y280" s="11"/>
      <c r="Z280" s="11"/>
      <c r="AA280" s="11"/>
      <c r="AB280" s="11"/>
      <c r="AC280" s="11"/>
      <c r="AD280" s="11"/>
      <c r="AE280" s="11"/>
      <c r="AT280" s="210" t="s">
        <v>135</v>
      </c>
      <c r="AU280" s="210" t="s">
        <v>72</v>
      </c>
      <c r="AV280" s="11" t="s">
        <v>82</v>
      </c>
      <c r="AW280" s="11" t="s">
        <v>33</v>
      </c>
      <c r="AX280" s="11" t="s">
        <v>72</v>
      </c>
      <c r="AY280" s="210" t="s">
        <v>125</v>
      </c>
    </row>
    <row r="281" s="13" customFormat="1">
      <c r="A281" s="13"/>
      <c r="B281" s="221"/>
      <c r="C281" s="222"/>
      <c r="D281" s="195" t="s">
        <v>135</v>
      </c>
      <c r="E281" s="223" t="s">
        <v>19</v>
      </c>
      <c r="F281" s="224" t="s">
        <v>141</v>
      </c>
      <c r="G281" s="222"/>
      <c r="H281" s="225">
        <v>51436</v>
      </c>
      <c r="I281" s="226"/>
      <c r="J281" s="222"/>
      <c r="K281" s="222"/>
      <c r="L281" s="227"/>
      <c r="M281" s="228"/>
      <c r="N281" s="229"/>
      <c r="O281" s="229"/>
      <c r="P281" s="229"/>
      <c r="Q281" s="229"/>
      <c r="R281" s="229"/>
      <c r="S281" s="229"/>
      <c r="T281" s="230"/>
      <c r="U281" s="13"/>
      <c r="V281" s="13"/>
      <c r="W281" s="13"/>
      <c r="X281" s="13"/>
      <c r="Y281" s="13"/>
      <c r="Z281" s="13"/>
      <c r="AA281" s="13"/>
      <c r="AB281" s="13"/>
      <c r="AC281" s="13"/>
      <c r="AD281" s="13"/>
      <c r="AE281" s="13"/>
      <c r="AT281" s="231" t="s">
        <v>135</v>
      </c>
      <c r="AU281" s="231" t="s">
        <v>72</v>
      </c>
      <c r="AV281" s="13" t="s">
        <v>124</v>
      </c>
      <c r="AW281" s="13" t="s">
        <v>33</v>
      </c>
      <c r="AX281" s="13" t="s">
        <v>80</v>
      </c>
      <c r="AY281" s="231" t="s">
        <v>125</v>
      </c>
    </row>
    <row r="282" s="2" customFormat="1" ht="24.15" customHeight="1">
      <c r="A282" s="38"/>
      <c r="B282" s="39"/>
      <c r="C282" s="233" t="s">
        <v>260</v>
      </c>
      <c r="D282" s="233" t="s">
        <v>321</v>
      </c>
      <c r="E282" s="235" t="s">
        <v>369</v>
      </c>
      <c r="F282" s="236" t="s">
        <v>370</v>
      </c>
      <c r="G282" s="237" t="s">
        <v>122</v>
      </c>
      <c r="H282" s="238">
        <v>564</v>
      </c>
      <c r="I282" s="239"/>
      <c r="J282" s="240">
        <f>ROUND(I282*H282,2)</f>
        <v>0</v>
      </c>
      <c r="K282" s="236" t="s">
        <v>123</v>
      </c>
      <c r="L282" s="241"/>
      <c r="M282" s="242" t="s">
        <v>19</v>
      </c>
      <c r="N282" s="243" t="s">
        <v>43</v>
      </c>
      <c r="O282" s="84"/>
      <c r="P282" s="191">
        <f>O282*H282</f>
        <v>0</v>
      </c>
      <c r="Q282" s="191">
        <v>0</v>
      </c>
      <c r="R282" s="191">
        <f>Q282*H282</f>
        <v>0</v>
      </c>
      <c r="S282" s="191">
        <v>0</v>
      </c>
      <c r="T282" s="192">
        <f>S282*H282</f>
        <v>0</v>
      </c>
      <c r="U282" s="38"/>
      <c r="V282" s="38"/>
      <c r="W282" s="38"/>
      <c r="X282" s="38"/>
      <c r="Y282" s="38"/>
      <c r="Z282" s="38"/>
      <c r="AA282" s="38"/>
      <c r="AB282" s="38"/>
      <c r="AC282" s="38"/>
      <c r="AD282" s="38"/>
      <c r="AE282" s="38"/>
      <c r="AR282" s="193" t="s">
        <v>145</v>
      </c>
      <c r="AT282" s="193" t="s">
        <v>321</v>
      </c>
      <c r="AU282" s="193" t="s">
        <v>72</v>
      </c>
      <c r="AY282" s="17" t="s">
        <v>125</v>
      </c>
      <c r="BE282" s="194">
        <f>IF(N282="základní",J282,0)</f>
        <v>0</v>
      </c>
      <c r="BF282" s="194">
        <f>IF(N282="snížená",J282,0)</f>
        <v>0</v>
      </c>
      <c r="BG282" s="194">
        <f>IF(N282="zákl. přenesená",J282,0)</f>
        <v>0</v>
      </c>
      <c r="BH282" s="194">
        <f>IF(N282="sníž. přenesená",J282,0)</f>
        <v>0</v>
      </c>
      <c r="BI282" s="194">
        <f>IF(N282="nulová",J282,0)</f>
        <v>0</v>
      </c>
      <c r="BJ282" s="17" t="s">
        <v>80</v>
      </c>
      <c r="BK282" s="194">
        <f>ROUND(I282*H282,2)</f>
        <v>0</v>
      </c>
      <c r="BL282" s="17" t="s">
        <v>124</v>
      </c>
      <c r="BM282" s="193" t="s">
        <v>371</v>
      </c>
    </row>
    <row r="283" s="2" customFormat="1">
      <c r="A283" s="38"/>
      <c r="B283" s="39"/>
      <c r="C283" s="40"/>
      <c r="D283" s="195" t="s">
        <v>126</v>
      </c>
      <c r="E283" s="40"/>
      <c r="F283" s="196" t="s">
        <v>370</v>
      </c>
      <c r="G283" s="40"/>
      <c r="H283" s="40"/>
      <c r="I283" s="197"/>
      <c r="J283" s="40"/>
      <c r="K283" s="40"/>
      <c r="L283" s="44"/>
      <c r="M283" s="198"/>
      <c r="N283" s="199"/>
      <c r="O283" s="84"/>
      <c r="P283" s="84"/>
      <c r="Q283" s="84"/>
      <c r="R283" s="84"/>
      <c r="S283" s="84"/>
      <c r="T283" s="85"/>
      <c r="U283" s="38"/>
      <c r="V283" s="38"/>
      <c r="W283" s="38"/>
      <c r="X283" s="38"/>
      <c r="Y283" s="38"/>
      <c r="Z283" s="38"/>
      <c r="AA283" s="38"/>
      <c r="AB283" s="38"/>
      <c r="AC283" s="38"/>
      <c r="AD283" s="38"/>
      <c r="AE283" s="38"/>
      <c r="AT283" s="17" t="s">
        <v>126</v>
      </c>
      <c r="AU283" s="17" t="s">
        <v>72</v>
      </c>
    </row>
    <row r="284" s="11" customFormat="1">
      <c r="A284" s="11"/>
      <c r="B284" s="200"/>
      <c r="C284" s="201"/>
      <c r="D284" s="195" t="s">
        <v>135</v>
      </c>
      <c r="E284" s="202" t="s">
        <v>19</v>
      </c>
      <c r="F284" s="203" t="s">
        <v>372</v>
      </c>
      <c r="G284" s="201"/>
      <c r="H284" s="204">
        <v>564</v>
      </c>
      <c r="I284" s="205"/>
      <c r="J284" s="201"/>
      <c r="K284" s="201"/>
      <c r="L284" s="206"/>
      <c r="M284" s="207"/>
      <c r="N284" s="208"/>
      <c r="O284" s="208"/>
      <c r="P284" s="208"/>
      <c r="Q284" s="208"/>
      <c r="R284" s="208"/>
      <c r="S284" s="208"/>
      <c r="T284" s="209"/>
      <c r="U284" s="11"/>
      <c r="V284" s="11"/>
      <c r="W284" s="11"/>
      <c r="X284" s="11"/>
      <c r="Y284" s="11"/>
      <c r="Z284" s="11"/>
      <c r="AA284" s="11"/>
      <c r="AB284" s="11"/>
      <c r="AC284" s="11"/>
      <c r="AD284" s="11"/>
      <c r="AE284" s="11"/>
      <c r="AT284" s="210" t="s">
        <v>135</v>
      </c>
      <c r="AU284" s="210" t="s">
        <v>72</v>
      </c>
      <c r="AV284" s="11" t="s">
        <v>82</v>
      </c>
      <c r="AW284" s="11" t="s">
        <v>33</v>
      </c>
      <c r="AX284" s="11" t="s">
        <v>72</v>
      </c>
      <c r="AY284" s="210" t="s">
        <v>125</v>
      </c>
    </row>
    <row r="285" s="13" customFormat="1">
      <c r="A285" s="13"/>
      <c r="B285" s="221"/>
      <c r="C285" s="222"/>
      <c r="D285" s="195" t="s">
        <v>135</v>
      </c>
      <c r="E285" s="223" t="s">
        <v>19</v>
      </c>
      <c r="F285" s="224" t="s">
        <v>141</v>
      </c>
      <c r="G285" s="222"/>
      <c r="H285" s="225">
        <v>564</v>
      </c>
      <c r="I285" s="226"/>
      <c r="J285" s="222"/>
      <c r="K285" s="222"/>
      <c r="L285" s="227"/>
      <c r="M285" s="228"/>
      <c r="N285" s="229"/>
      <c r="O285" s="229"/>
      <c r="P285" s="229"/>
      <c r="Q285" s="229"/>
      <c r="R285" s="229"/>
      <c r="S285" s="229"/>
      <c r="T285" s="230"/>
      <c r="U285" s="13"/>
      <c r="V285" s="13"/>
      <c r="W285" s="13"/>
      <c r="X285" s="13"/>
      <c r="Y285" s="13"/>
      <c r="Z285" s="13"/>
      <c r="AA285" s="13"/>
      <c r="AB285" s="13"/>
      <c r="AC285" s="13"/>
      <c r="AD285" s="13"/>
      <c r="AE285" s="13"/>
      <c r="AT285" s="231" t="s">
        <v>135</v>
      </c>
      <c r="AU285" s="231" t="s">
        <v>72</v>
      </c>
      <c r="AV285" s="13" t="s">
        <v>124</v>
      </c>
      <c r="AW285" s="13" t="s">
        <v>33</v>
      </c>
      <c r="AX285" s="13" t="s">
        <v>80</v>
      </c>
      <c r="AY285" s="231" t="s">
        <v>125</v>
      </c>
    </row>
    <row r="286" s="2" customFormat="1" ht="21.75" customHeight="1">
      <c r="A286" s="38"/>
      <c r="B286" s="39"/>
      <c r="C286" s="233" t="s">
        <v>373</v>
      </c>
      <c r="D286" s="233" t="s">
        <v>321</v>
      </c>
      <c r="E286" s="235" t="s">
        <v>374</v>
      </c>
      <c r="F286" s="236" t="s">
        <v>375</v>
      </c>
      <c r="G286" s="237" t="s">
        <v>122</v>
      </c>
      <c r="H286" s="238">
        <v>26112</v>
      </c>
      <c r="I286" s="239"/>
      <c r="J286" s="240">
        <f>ROUND(I286*H286,2)</f>
        <v>0</v>
      </c>
      <c r="K286" s="236" t="s">
        <v>123</v>
      </c>
      <c r="L286" s="241"/>
      <c r="M286" s="242" t="s">
        <v>19</v>
      </c>
      <c r="N286" s="243" t="s">
        <v>43</v>
      </c>
      <c r="O286" s="84"/>
      <c r="P286" s="191">
        <f>O286*H286</f>
        <v>0</v>
      </c>
      <c r="Q286" s="191">
        <v>0</v>
      </c>
      <c r="R286" s="191">
        <f>Q286*H286</f>
        <v>0</v>
      </c>
      <c r="S286" s="191">
        <v>0</v>
      </c>
      <c r="T286" s="192">
        <f>S286*H286</f>
        <v>0</v>
      </c>
      <c r="U286" s="38"/>
      <c r="V286" s="38"/>
      <c r="W286" s="38"/>
      <c r="X286" s="38"/>
      <c r="Y286" s="38"/>
      <c r="Z286" s="38"/>
      <c r="AA286" s="38"/>
      <c r="AB286" s="38"/>
      <c r="AC286" s="38"/>
      <c r="AD286" s="38"/>
      <c r="AE286" s="38"/>
      <c r="AR286" s="193" t="s">
        <v>145</v>
      </c>
      <c r="AT286" s="193" t="s">
        <v>321</v>
      </c>
      <c r="AU286" s="193" t="s">
        <v>72</v>
      </c>
      <c r="AY286" s="17" t="s">
        <v>125</v>
      </c>
      <c r="BE286" s="194">
        <f>IF(N286="základní",J286,0)</f>
        <v>0</v>
      </c>
      <c r="BF286" s="194">
        <f>IF(N286="snížená",J286,0)</f>
        <v>0</v>
      </c>
      <c r="BG286" s="194">
        <f>IF(N286="zákl. přenesená",J286,0)</f>
        <v>0</v>
      </c>
      <c r="BH286" s="194">
        <f>IF(N286="sníž. přenesená",J286,0)</f>
        <v>0</v>
      </c>
      <c r="BI286" s="194">
        <f>IF(N286="nulová",J286,0)</f>
        <v>0</v>
      </c>
      <c r="BJ286" s="17" t="s">
        <v>80</v>
      </c>
      <c r="BK286" s="194">
        <f>ROUND(I286*H286,2)</f>
        <v>0</v>
      </c>
      <c r="BL286" s="17" t="s">
        <v>124</v>
      </c>
      <c r="BM286" s="193" t="s">
        <v>376</v>
      </c>
    </row>
    <row r="287" s="2" customFormat="1">
      <c r="A287" s="38"/>
      <c r="B287" s="39"/>
      <c r="C287" s="40"/>
      <c r="D287" s="195" t="s">
        <v>126</v>
      </c>
      <c r="E287" s="40"/>
      <c r="F287" s="196" t="s">
        <v>375</v>
      </c>
      <c r="G287" s="40"/>
      <c r="H287" s="40"/>
      <c r="I287" s="197"/>
      <c r="J287" s="40"/>
      <c r="K287" s="40"/>
      <c r="L287" s="44"/>
      <c r="M287" s="198"/>
      <c r="N287" s="199"/>
      <c r="O287" s="84"/>
      <c r="P287" s="84"/>
      <c r="Q287" s="84"/>
      <c r="R287" s="84"/>
      <c r="S287" s="84"/>
      <c r="T287" s="85"/>
      <c r="U287" s="38"/>
      <c r="V287" s="38"/>
      <c r="W287" s="38"/>
      <c r="X287" s="38"/>
      <c r="Y287" s="38"/>
      <c r="Z287" s="38"/>
      <c r="AA287" s="38"/>
      <c r="AB287" s="38"/>
      <c r="AC287" s="38"/>
      <c r="AD287" s="38"/>
      <c r="AE287" s="38"/>
      <c r="AT287" s="17" t="s">
        <v>126</v>
      </c>
      <c r="AU287" s="17" t="s">
        <v>72</v>
      </c>
    </row>
    <row r="288" s="11" customFormat="1">
      <c r="A288" s="11"/>
      <c r="B288" s="200"/>
      <c r="C288" s="201"/>
      <c r="D288" s="195" t="s">
        <v>135</v>
      </c>
      <c r="E288" s="202" t="s">
        <v>19</v>
      </c>
      <c r="F288" s="203" t="s">
        <v>377</v>
      </c>
      <c r="G288" s="201"/>
      <c r="H288" s="204">
        <v>26112</v>
      </c>
      <c r="I288" s="205"/>
      <c r="J288" s="201"/>
      <c r="K288" s="201"/>
      <c r="L288" s="206"/>
      <c r="M288" s="207"/>
      <c r="N288" s="208"/>
      <c r="O288" s="208"/>
      <c r="P288" s="208"/>
      <c r="Q288" s="208"/>
      <c r="R288" s="208"/>
      <c r="S288" s="208"/>
      <c r="T288" s="209"/>
      <c r="U288" s="11"/>
      <c r="V288" s="11"/>
      <c r="W288" s="11"/>
      <c r="X288" s="11"/>
      <c r="Y288" s="11"/>
      <c r="Z288" s="11"/>
      <c r="AA288" s="11"/>
      <c r="AB288" s="11"/>
      <c r="AC288" s="11"/>
      <c r="AD288" s="11"/>
      <c r="AE288" s="11"/>
      <c r="AT288" s="210" t="s">
        <v>135</v>
      </c>
      <c r="AU288" s="210" t="s">
        <v>72</v>
      </c>
      <c r="AV288" s="11" t="s">
        <v>82</v>
      </c>
      <c r="AW288" s="11" t="s">
        <v>33</v>
      </c>
      <c r="AX288" s="11" t="s">
        <v>72</v>
      </c>
      <c r="AY288" s="210" t="s">
        <v>125</v>
      </c>
    </row>
    <row r="289" s="13" customFormat="1">
      <c r="A289" s="13"/>
      <c r="B289" s="221"/>
      <c r="C289" s="222"/>
      <c r="D289" s="195" t="s">
        <v>135</v>
      </c>
      <c r="E289" s="223" t="s">
        <v>19</v>
      </c>
      <c r="F289" s="224" t="s">
        <v>141</v>
      </c>
      <c r="G289" s="222"/>
      <c r="H289" s="225">
        <v>26112</v>
      </c>
      <c r="I289" s="226"/>
      <c r="J289" s="222"/>
      <c r="K289" s="222"/>
      <c r="L289" s="227"/>
      <c r="M289" s="228"/>
      <c r="N289" s="229"/>
      <c r="O289" s="229"/>
      <c r="P289" s="229"/>
      <c r="Q289" s="229"/>
      <c r="R289" s="229"/>
      <c r="S289" s="229"/>
      <c r="T289" s="230"/>
      <c r="U289" s="13"/>
      <c r="V289" s="13"/>
      <c r="W289" s="13"/>
      <c r="X289" s="13"/>
      <c r="Y289" s="13"/>
      <c r="Z289" s="13"/>
      <c r="AA289" s="13"/>
      <c r="AB289" s="13"/>
      <c r="AC289" s="13"/>
      <c r="AD289" s="13"/>
      <c r="AE289" s="13"/>
      <c r="AT289" s="231" t="s">
        <v>135</v>
      </c>
      <c r="AU289" s="231" t="s">
        <v>72</v>
      </c>
      <c r="AV289" s="13" t="s">
        <v>124</v>
      </c>
      <c r="AW289" s="13" t="s">
        <v>33</v>
      </c>
      <c r="AX289" s="13" t="s">
        <v>80</v>
      </c>
      <c r="AY289" s="231" t="s">
        <v>125</v>
      </c>
    </row>
    <row r="290" s="2" customFormat="1" ht="66.75" customHeight="1">
      <c r="A290" s="38"/>
      <c r="B290" s="39"/>
      <c r="C290" s="182" t="s">
        <v>265</v>
      </c>
      <c r="D290" s="182" t="s">
        <v>119</v>
      </c>
      <c r="E290" s="183" t="s">
        <v>351</v>
      </c>
      <c r="F290" s="184" t="s">
        <v>352</v>
      </c>
      <c r="G290" s="185" t="s">
        <v>144</v>
      </c>
      <c r="H290" s="186">
        <v>66.656000000000006</v>
      </c>
      <c r="I290" s="187"/>
      <c r="J290" s="188">
        <f>ROUND(I290*H290,2)</f>
        <v>0</v>
      </c>
      <c r="K290" s="184" t="s">
        <v>123</v>
      </c>
      <c r="L290" s="44"/>
      <c r="M290" s="189" t="s">
        <v>19</v>
      </c>
      <c r="N290" s="190" t="s">
        <v>43</v>
      </c>
      <c r="O290" s="84"/>
      <c r="P290" s="191">
        <f>O290*H290</f>
        <v>0</v>
      </c>
      <c r="Q290" s="191">
        <v>0</v>
      </c>
      <c r="R290" s="191">
        <f>Q290*H290</f>
        <v>0</v>
      </c>
      <c r="S290" s="191">
        <v>0</v>
      </c>
      <c r="T290" s="192">
        <f>S290*H290</f>
        <v>0</v>
      </c>
      <c r="U290" s="38"/>
      <c r="V290" s="38"/>
      <c r="W290" s="38"/>
      <c r="X290" s="38"/>
      <c r="Y290" s="38"/>
      <c r="Z290" s="38"/>
      <c r="AA290" s="38"/>
      <c r="AB290" s="38"/>
      <c r="AC290" s="38"/>
      <c r="AD290" s="38"/>
      <c r="AE290" s="38"/>
      <c r="AR290" s="193" t="s">
        <v>124</v>
      </c>
      <c r="AT290" s="193" t="s">
        <v>119</v>
      </c>
      <c r="AU290" s="193" t="s">
        <v>72</v>
      </c>
      <c r="AY290" s="17" t="s">
        <v>125</v>
      </c>
      <c r="BE290" s="194">
        <f>IF(N290="základní",J290,0)</f>
        <v>0</v>
      </c>
      <c r="BF290" s="194">
        <f>IF(N290="snížená",J290,0)</f>
        <v>0</v>
      </c>
      <c r="BG290" s="194">
        <f>IF(N290="zákl. přenesená",J290,0)</f>
        <v>0</v>
      </c>
      <c r="BH290" s="194">
        <f>IF(N290="sníž. přenesená",J290,0)</f>
        <v>0</v>
      </c>
      <c r="BI290" s="194">
        <f>IF(N290="nulová",J290,0)</f>
        <v>0</v>
      </c>
      <c r="BJ290" s="17" t="s">
        <v>80</v>
      </c>
      <c r="BK290" s="194">
        <f>ROUND(I290*H290,2)</f>
        <v>0</v>
      </c>
      <c r="BL290" s="17" t="s">
        <v>124</v>
      </c>
      <c r="BM290" s="193" t="s">
        <v>378</v>
      </c>
    </row>
    <row r="291" s="2" customFormat="1">
      <c r="A291" s="38"/>
      <c r="B291" s="39"/>
      <c r="C291" s="40"/>
      <c r="D291" s="195" t="s">
        <v>126</v>
      </c>
      <c r="E291" s="40"/>
      <c r="F291" s="196" t="s">
        <v>352</v>
      </c>
      <c r="G291" s="40"/>
      <c r="H291" s="40"/>
      <c r="I291" s="197"/>
      <c r="J291" s="40"/>
      <c r="K291" s="40"/>
      <c r="L291" s="44"/>
      <c r="M291" s="198"/>
      <c r="N291" s="199"/>
      <c r="O291" s="84"/>
      <c r="P291" s="84"/>
      <c r="Q291" s="84"/>
      <c r="R291" s="84"/>
      <c r="S291" s="84"/>
      <c r="T291" s="85"/>
      <c r="U291" s="38"/>
      <c r="V291" s="38"/>
      <c r="W291" s="38"/>
      <c r="X291" s="38"/>
      <c r="Y291" s="38"/>
      <c r="Z291" s="38"/>
      <c r="AA291" s="38"/>
      <c r="AB291" s="38"/>
      <c r="AC291" s="38"/>
      <c r="AD291" s="38"/>
      <c r="AE291" s="38"/>
      <c r="AT291" s="17" t="s">
        <v>126</v>
      </c>
      <c r="AU291" s="17" t="s">
        <v>72</v>
      </c>
    </row>
    <row r="292" s="11" customFormat="1">
      <c r="A292" s="11"/>
      <c r="B292" s="200"/>
      <c r="C292" s="201"/>
      <c r="D292" s="195" t="s">
        <v>135</v>
      </c>
      <c r="E292" s="202" t="s">
        <v>19</v>
      </c>
      <c r="F292" s="203" t="s">
        <v>379</v>
      </c>
      <c r="G292" s="201"/>
      <c r="H292" s="204">
        <v>66.656000000000006</v>
      </c>
      <c r="I292" s="205"/>
      <c r="J292" s="201"/>
      <c r="K292" s="201"/>
      <c r="L292" s="206"/>
      <c r="M292" s="207"/>
      <c r="N292" s="208"/>
      <c r="O292" s="208"/>
      <c r="P292" s="208"/>
      <c r="Q292" s="208"/>
      <c r="R292" s="208"/>
      <c r="S292" s="208"/>
      <c r="T292" s="209"/>
      <c r="U292" s="11"/>
      <c r="V292" s="11"/>
      <c r="W292" s="11"/>
      <c r="X292" s="11"/>
      <c r="Y292" s="11"/>
      <c r="Z292" s="11"/>
      <c r="AA292" s="11"/>
      <c r="AB292" s="11"/>
      <c r="AC292" s="11"/>
      <c r="AD292" s="11"/>
      <c r="AE292" s="11"/>
      <c r="AT292" s="210" t="s">
        <v>135</v>
      </c>
      <c r="AU292" s="210" t="s">
        <v>72</v>
      </c>
      <c r="AV292" s="11" t="s">
        <v>82</v>
      </c>
      <c r="AW292" s="11" t="s">
        <v>33</v>
      </c>
      <c r="AX292" s="11" t="s">
        <v>72</v>
      </c>
      <c r="AY292" s="210" t="s">
        <v>125</v>
      </c>
    </row>
    <row r="293" s="13" customFormat="1">
      <c r="A293" s="13"/>
      <c r="B293" s="221"/>
      <c r="C293" s="222"/>
      <c r="D293" s="195" t="s">
        <v>135</v>
      </c>
      <c r="E293" s="223" t="s">
        <v>19</v>
      </c>
      <c r="F293" s="224" t="s">
        <v>141</v>
      </c>
      <c r="G293" s="222"/>
      <c r="H293" s="225">
        <v>66.656000000000006</v>
      </c>
      <c r="I293" s="226"/>
      <c r="J293" s="222"/>
      <c r="K293" s="222"/>
      <c r="L293" s="227"/>
      <c r="M293" s="228"/>
      <c r="N293" s="229"/>
      <c r="O293" s="229"/>
      <c r="P293" s="229"/>
      <c r="Q293" s="229"/>
      <c r="R293" s="229"/>
      <c r="S293" s="229"/>
      <c r="T293" s="230"/>
      <c r="U293" s="13"/>
      <c r="V293" s="13"/>
      <c r="W293" s="13"/>
      <c r="X293" s="13"/>
      <c r="Y293" s="13"/>
      <c r="Z293" s="13"/>
      <c r="AA293" s="13"/>
      <c r="AB293" s="13"/>
      <c r="AC293" s="13"/>
      <c r="AD293" s="13"/>
      <c r="AE293" s="13"/>
      <c r="AT293" s="231" t="s">
        <v>135</v>
      </c>
      <c r="AU293" s="231" t="s">
        <v>72</v>
      </c>
      <c r="AV293" s="13" t="s">
        <v>124</v>
      </c>
      <c r="AW293" s="13" t="s">
        <v>33</v>
      </c>
      <c r="AX293" s="13" t="s">
        <v>80</v>
      </c>
      <c r="AY293" s="231" t="s">
        <v>125</v>
      </c>
    </row>
    <row r="294" s="2" customFormat="1" ht="24.15" customHeight="1">
      <c r="A294" s="38"/>
      <c r="B294" s="39"/>
      <c r="C294" s="182" t="s">
        <v>380</v>
      </c>
      <c r="D294" s="182" t="s">
        <v>119</v>
      </c>
      <c r="E294" s="183" t="s">
        <v>308</v>
      </c>
      <c r="F294" s="184" t="s">
        <v>288</v>
      </c>
      <c r="G294" s="185" t="s">
        <v>144</v>
      </c>
      <c r="H294" s="186">
        <v>218.89599999999999</v>
      </c>
      <c r="I294" s="187"/>
      <c r="J294" s="188">
        <f>ROUND(I294*H294,2)</f>
        <v>0</v>
      </c>
      <c r="K294" s="184" t="s">
        <v>123</v>
      </c>
      <c r="L294" s="44"/>
      <c r="M294" s="189" t="s">
        <v>19</v>
      </c>
      <c r="N294" s="190" t="s">
        <v>43</v>
      </c>
      <c r="O294" s="84"/>
      <c r="P294" s="191">
        <f>O294*H294</f>
        <v>0</v>
      </c>
      <c r="Q294" s="191">
        <v>0</v>
      </c>
      <c r="R294" s="191">
        <f>Q294*H294</f>
        <v>0</v>
      </c>
      <c r="S294" s="191">
        <v>0</v>
      </c>
      <c r="T294" s="192">
        <f>S294*H294</f>
        <v>0</v>
      </c>
      <c r="U294" s="38"/>
      <c r="V294" s="38"/>
      <c r="W294" s="38"/>
      <c r="X294" s="38"/>
      <c r="Y294" s="38"/>
      <c r="Z294" s="38"/>
      <c r="AA294" s="38"/>
      <c r="AB294" s="38"/>
      <c r="AC294" s="38"/>
      <c r="AD294" s="38"/>
      <c r="AE294" s="38"/>
      <c r="AR294" s="193" t="s">
        <v>124</v>
      </c>
      <c r="AT294" s="193" t="s">
        <v>119</v>
      </c>
      <c r="AU294" s="193" t="s">
        <v>72</v>
      </c>
      <c r="AY294" s="17" t="s">
        <v>125</v>
      </c>
      <c r="BE294" s="194">
        <f>IF(N294="základní",J294,0)</f>
        <v>0</v>
      </c>
      <c r="BF294" s="194">
        <f>IF(N294="snížená",J294,0)</f>
        <v>0</v>
      </c>
      <c r="BG294" s="194">
        <f>IF(N294="zákl. přenesená",J294,0)</f>
        <v>0</v>
      </c>
      <c r="BH294" s="194">
        <f>IF(N294="sníž. přenesená",J294,0)</f>
        <v>0</v>
      </c>
      <c r="BI294" s="194">
        <f>IF(N294="nulová",J294,0)</f>
        <v>0</v>
      </c>
      <c r="BJ294" s="17" t="s">
        <v>80</v>
      </c>
      <c r="BK294" s="194">
        <f>ROUND(I294*H294,2)</f>
        <v>0</v>
      </c>
      <c r="BL294" s="17" t="s">
        <v>124</v>
      </c>
      <c r="BM294" s="193" t="s">
        <v>381</v>
      </c>
    </row>
    <row r="295" s="2" customFormat="1">
      <c r="A295" s="38"/>
      <c r="B295" s="39"/>
      <c r="C295" s="40"/>
      <c r="D295" s="195" t="s">
        <v>126</v>
      </c>
      <c r="E295" s="40"/>
      <c r="F295" s="196" t="s">
        <v>288</v>
      </c>
      <c r="G295" s="40"/>
      <c r="H295" s="40"/>
      <c r="I295" s="197"/>
      <c r="J295" s="40"/>
      <c r="K295" s="40"/>
      <c r="L295" s="44"/>
      <c r="M295" s="198"/>
      <c r="N295" s="199"/>
      <c r="O295" s="84"/>
      <c r="P295" s="84"/>
      <c r="Q295" s="84"/>
      <c r="R295" s="84"/>
      <c r="S295" s="84"/>
      <c r="T295" s="85"/>
      <c r="U295" s="38"/>
      <c r="V295" s="38"/>
      <c r="W295" s="38"/>
      <c r="X295" s="38"/>
      <c r="Y295" s="38"/>
      <c r="Z295" s="38"/>
      <c r="AA295" s="38"/>
      <c r="AB295" s="38"/>
      <c r="AC295" s="38"/>
      <c r="AD295" s="38"/>
      <c r="AE295" s="38"/>
      <c r="AT295" s="17" t="s">
        <v>126</v>
      </c>
      <c r="AU295" s="17" t="s">
        <v>72</v>
      </c>
    </row>
    <row r="296" s="12" customFormat="1">
      <c r="A296" s="12"/>
      <c r="B296" s="211"/>
      <c r="C296" s="212"/>
      <c r="D296" s="195" t="s">
        <v>135</v>
      </c>
      <c r="E296" s="213" t="s">
        <v>19</v>
      </c>
      <c r="F296" s="214" t="s">
        <v>382</v>
      </c>
      <c r="G296" s="212"/>
      <c r="H296" s="213" t="s">
        <v>19</v>
      </c>
      <c r="I296" s="215"/>
      <c r="J296" s="212"/>
      <c r="K296" s="212"/>
      <c r="L296" s="216"/>
      <c r="M296" s="217"/>
      <c r="N296" s="218"/>
      <c r="O296" s="218"/>
      <c r="P296" s="218"/>
      <c r="Q296" s="218"/>
      <c r="R296" s="218"/>
      <c r="S296" s="218"/>
      <c r="T296" s="219"/>
      <c r="U296" s="12"/>
      <c r="V296" s="12"/>
      <c r="W296" s="12"/>
      <c r="X296" s="12"/>
      <c r="Y296" s="12"/>
      <c r="Z296" s="12"/>
      <c r="AA296" s="12"/>
      <c r="AB296" s="12"/>
      <c r="AC296" s="12"/>
      <c r="AD296" s="12"/>
      <c r="AE296" s="12"/>
      <c r="AT296" s="220" t="s">
        <v>135</v>
      </c>
      <c r="AU296" s="220" t="s">
        <v>72</v>
      </c>
      <c r="AV296" s="12" t="s">
        <v>80</v>
      </c>
      <c r="AW296" s="12" t="s">
        <v>33</v>
      </c>
      <c r="AX296" s="12" t="s">
        <v>72</v>
      </c>
      <c r="AY296" s="220" t="s">
        <v>125</v>
      </c>
    </row>
    <row r="297" s="12" customFormat="1">
      <c r="A297" s="12"/>
      <c r="B297" s="211"/>
      <c r="C297" s="212"/>
      <c r="D297" s="195" t="s">
        <v>135</v>
      </c>
      <c r="E297" s="213" t="s">
        <v>19</v>
      </c>
      <c r="F297" s="214" t="s">
        <v>383</v>
      </c>
      <c r="G297" s="212"/>
      <c r="H297" s="213" t="s">
        <v>19</v>
      </c>
      <c r="I297" s="215"/>
      <c r="J297" s="212"/>
      <c r="K297" s="212"/>
      <c r="L297" s="216"/>
      <c r="M297" s="217"/>
      <c r="N297" s="218"/>
      <c r="O297" s="218"/>
      <c r="P297" s="218"/>
      <c r="Q297" s="218"/>
      <c r="R297" s="218"/>
      <c r="S297" s="218"/>
      <c r="T297" s="219"/>
      <c r="U297" s="12"/>
      <c r="V297" s="12"/>
      <c r="W297" s="12"/>
      <c r="X297" s="12"/>
      <c r="Y297" s="12"/>
      <c r="Z297" s="12"/>
      <c r="AA297" s="12"/>
      <c r="AB297" s="12"/>
      <c r="AC297" s="12"/>
      <c r="AD297" s="12"/>
      <c r="AE297" s="12"/>
      <c r="AT297" s="220" t="s">
        <v>135</v>
      </c>
      <c r="AU297" s="220" t="s">
        <v>72</v>
      </c>
      <c r="AV297" s="12" t="s">
        <v>80</v>
      </c>
      <c r="AW297" s="12" t="s">
        <v>33</v>
      </c>
      <c r="AX297" s="12" t="s">
        <v>72</v>
      </c>
      <c r="AY297" s="220" t="s">
        <v>125</v>
      </c>
    </row>
    <row r="298" s="12" customFormat="1">
      <c r="A298" s="12"/>
      <c r="B298" s="211"/>
      <c r="C298" s="212"/>
      <c r="D298" s="195" t="s">
        <v>135</v>
      </c>
      <c r="E298" s="213" t="s">
        <v>19</v>
      </c>
      <c r="F298" s="214" t="s">
        <v>384</v>
      </c>
      <c r="G298" s="212"/>
      <c r="H298" s="213" t="s">
        <v>19</v>
      </c>
      <c r="I298" s="215"/>
      <c r="J298" s="212"/>
      <c r="K298" s="212"/>
      <c r="L298" s="216"/>
      <c r="M298" s="217"/>
      <c r="N298" s="218"/>
      <c r="O298" s="218"/>
      <c r="P298" s="218"/>
      <c r="Q298" s="218"/>
      <c r="R298" s="218"/>
      <c r="S298" s="218"/>
      <c r="T298" s="219"/>
      <c r="U298" s="12"/>
      <c r="V298" s="12"/>
      <c r="W298" s="12"/>
      <c r="X298" s="12"/>
      <c r="Y298" s="12"/>
      <c r="Z298" s="12"/>
      <c r="AA298" s="12"/>
      <c r="AB298" s="12"/>
      <c r="AC298" s="12"/>
      <c r="AD298" s="12"/>
      <c r="AE298" s="12"/>
      <c r="AT298" s="220" t="s">
        <v>135</v>
      </c>
      <c r="AU298" s="220" t="s">
        <v>72</v>
      </c>
      <c r="AV298" s="12" t="s">
        <v>80</v>
      </c>
      <c r="AW298" s="12" t="s">
        <v>33</v>
      </c>
      <c r="AX298" s="12" t="s">
        <v>72</v>
      </c>
      <c r="AY298" s="220" t="s">
        <v>125</v>
      </c>
    </row>
    <row r="299" s="12" customFormat="1">
      <c r="A299" s="12"/>
      <c r="B299" s="211"/>
      <c r="C299" s="212"/>
      <c r="D299" s="195" t="s">
        <v>135</v>
      </c>
      <c r="E299" s="213" t="s">
        <v>19</v>
      </c>
      <c r="F299" s="214" t="s">
        <v>385</v>
      </c>
      <c r="G299" s="212"/>
      <c r="H299" s="213" t="s">
        <v>19</v>
      </c>
      <c r="I299" s="215"/>
      <c r="J299" s="212"/>
      <c r="K299" s="212"/>
      <c r="L299" s="216"/>
      <c r="M299" s="217"/>
      <c r="N299" s="218"/>
      <c r="O299" s="218"/>
      <c r="P299" s="218"/>
      <c r="Q299" s="218"/>
      <c r="R299" s="218"/>
      <c r="S299" s="218"/>
      <c r="T299" s="219"/>
      <c r="U299" s="12"/>
      <c r="V299" s="12"/>
      <c r="W299" s="12"/>
      <c r="X299" s="12"/>
      <c r="Y299" s="12"/>
      <c r="Z299" s="12"/>
      <c r="AA299" s="12"/>
      <c r="AB299" s="12"/>
      <c r="AC299" s="12"/>
      <c r="AD299" s="12"/>
      <c r="AE299" s="12"/>
      <c r="AT299" s="220" t="s">
        <v>135</v>
      </c>
      <c r="AU299" s="220" t="s">
        <v>72</v>
      </c>
      <c r="AV299" s="12" t="s">
        <v>80</v>
      </c>
      <c r="AW299" s="12" t="s">
        <v>33</v>
      </c>
      <c r="AX299" s="12" t="s">
        <v>72</v>
      </c>
      <c r="AY299" s="220" t="s">
        <v>125</v>
      </c>
    </row>
    <row r="300" s="12" customFormat="1">
      <c r="A300" s="12"/>
      <c r="B300" s="211"/>
      <c r="C300" s="212"/>
      <c r="D300" s="195" t="s">
        <v>135</v>
      </c>
      <c r="E300" s="213" t="s">
        <v>19</v>
      </c>
      <c r="F300" s="214" t="s">
        <v>386</v>
      </c>
      <c r="G300" s="212"/>
      <c r="H300" s="213" t="s">
        <v>19</v>
      </c>
      <c r="I300" s="215"/>
      <c r="J300" s="212"/>
      <c r="K300" s="212"/>
      <c r="L300" s="216"/>
      <c r="M300" s="217"/>
      <c r="N300" s="218"/>
      <c r="O300" s="218"/>
      <c r="P300" s="218"/>
      <c r="Q300" s="218"/>
      <c r="R300" s="218"/>
      <c r="S300" s="218"/>
      <c r="T300" s="219"/>
      <c r="U300" s="12"/>
      <c r="V300" s="12"/>
      <c r="W300" s="12"/>
      <c r="X300" s="12"/>
      <c r="Y300" s="12"/>
      <c r="Z300" s="12"/>
      <c r="AA300" s="12"/>
      <c r="AB300" s="12"/>
      <c r="AC300" s="12"/>
      <c r="AD300" s="12"/>
      <c r="AE300" s="12"/>
      <c r="AT300" s="220" t="s">
        <v>135</v>
      </c>
      <c r="AU300" s="220" t="s">
        <v>72</v>
      </c>
      <c r="AV300" s="12" t="s">
        <v>80</v>
      </c>
      <c r="AW300" s="12" t="s">
        <v>33</v>
      </c>
      <c r="AX300" s="12" t="s">
        <v>72</v>
      </c>
      <c r="AY300" s="220" t="s">
        <v>125</v>
      </c>
    </row>
    <row r="301" s="12" customFormat="1">
      <c r="A301" s="12"/>
      <c r="B301" s="211"/>
      <c r="C301" s="212"/>
      <c r="D301" s="195" t="s">
        <v>135</v>
      </c>
      <c r="E301" s="213" t="s">
        <v>19</v>
      </c>
      <c r="F301" s="214" t="s">
        <v>387</v>
      </c>
      <c r="G301" s="212"/>
      <c r="H301" s="213" t="s">
        <v>19</v>
      </c>
      <c r="I301" s="215"/>
      <c r="J301" s="212"/>
      <c r="K301" s="212"/>
      <c r="L301" s="216"/>
      <c r="M301" s="217"/>
      <c r="N301" s="218"/>
      <c r="O301" s="218"/>
      <c r="P301" s="218"/>
      <c r="Q301" s="218"/>
      <c r="R301" s="218"/>
      <c r="S301" s="218"/>
      <c r="T301" s="219"/>
      <c r="U301" s="12"/>
      <c r="V301" s="12"/>
      <c r="W301" s="12"/>
      <c r="X301" s="12"/>
      <c r="Y301" s="12"/>
      <c r="Z301" s="12"/>
      <c r="AA301" s="12"/>
      <c r="AB301" s="12"/>
      <c r="AC301" s="12"/>
      <c r="AD301" s="12"/>
      <c r="AE301" s="12"/>
      <c r="AT301" s="220" t="s">
        <v>135</v>
      </c>
      <c r="AU301" s="220" t="s">
        <v>72</v>
      </c>
      <c r="AV301" s="12" t="s">
        <v>80</v>
      </c>
      <c r="AW301" s="12" t="s">
        <v>33</v>
      </c>
      <c r="AX301" s="12" t="s">
        <v>72</v>
      </c>
      <c r="AY301" s="220" t="s">
        <v>125</v>
      </c>
    </row>
    <row r="302" s="11" customFormat="1">
      <c r="A302" s="11"/>
      <c r="B302" s="200"/>
      <c r="C302" s="201"/>
      <c r="D302" s="195" t="s">
        <v>135</v>
      </c>
      <c r="E302" s="202" t="s">
        <v>19</v>
      </c>
      <c r="F302" s="203" t="s">
        <v>388</v>
      </c>
      <c r="G302" s="201"/>
      <c r="H302" s="204">
        <v>218.89599999999999</v>
      </c>
      <c r="I302" s="205"/>
      <c r="J302" s="201"/>
      <c r="K302" s="201"/>
      <c r="L302" s="206"/>
      <c r="M302" s="207"/>
      <c r="N302" s="208"/>
      <c r="O302" s="208"/>
      <c r="P302" s="208"/>
      <c r="Q302" s="208"/>
      <c r="R302" s="208"/>
      <c r="S302" s="208"/>
      <c r="T302" s="209"/>
      <c r="U302" s="11"/>
      <c r="V302" s="11"/>
      <c r="W302" s="11"/>
      <c r="X302" s="11"/>
      <c r="Y302" s="11"/>
      <c r="Z302" s="11"/>
      <c r="AA302" s="11"/>
      <c r="AB302" s="11"/>
      <c r="AC302" s="11"/>
      <c r="AD302" s="11"/>
      <c r="AE302" s="11"/>
      <c r="AT302" s="210" t="s">
        <v>135</v>
      </c>
      <c r="AU302" s="210" t="s">
        <v>72</v>
      </c>
      <c r="AV302" s="11" t="s">
        <v>82</v>
      </c>
      <c r="AW302" s="11" t="s">
        <v>33</v>
      </c>
      <c r="AX302" s="11" t="s">
        <v>72</v>
      </c>
      <c r="AY302" s="210" t="s">
        <v>125</v>
      </c>
    </row>
    <row r="303" s="13" customFormat="1">
      <c r="A303" s="13"/>
      <c r="B303" s="221"/>
      <c r="C303" s="222"/>
      <c r="D303" s="195" t="s">
        <v>135</v>
      </c>
      <c r="E303" s="223" t="s">
        <v>19</v>
      </c>
      <c r="F303" s="224" t="s">
        <v>141</v>
      </c>
      <c r="G303" s="222"/>
      <c r="H303" s="225">
        <v>218.89599999999999</v>
      </c>
      <c r="I303" s="226"/>
      <c r="J303" s="222"/>
      <c r="K303" s="222"/>
      <c r="L303" s="227"/>
      <c r="M303" s="228"/>
      <c r="N303" s="229"/>
      <c r="O303" s="229"/>
      <c r="P303" s="229"/>
      <c r="Q303" s="229"/>
      <c r="R303" s="229"/>
      <c r="S303" s="229"/>
      <c r="T303" s="230"/>
      <c r="U303" s="13"/>
      <c r="V303" s="13"/>
      <c r="W303" s="13"/>
      <c r="X303" s="13"/>
      <c r="Y303" s="13"/>
      <c r="Z303" s="13"/>
      <c r="AA303" s="13"/>
      <c r="AB303" s="13"/>
      <c r="AC303" s="13"/>
      <c r="AD303" s="13"/>
      <c r="AE303" s="13"/>
      <c r="AT303" s="231" t="s">
        <v>135</v>
      </c>
      <c r="AU303" s="231" t="s">
        <v>72</v>
      </c>
      <c r="AV303" s="13" t="s">
        <v>124</v>
      </c>
      <c r="AW303" s="13" t="s">
        <v>33</v>
      </c>
      <c r="AX303" s="13" t="s">
        <v>80</v>
      </c>
      <c r="AY303" s="231" t="s">
        <v>125</v>
      </c>
    </row>
    <row r="304" s="2" customFormat="1" ht="66.75" customHeight="1">
      <c r="A304" s="38"/>
      <c r="B304" s="39"/>
      <c r="C304" s="182" t="s">
        <v>389</v>
      </c>
      <c r="D304" s="182" t="s">
        <v>119</v>
      </c>
      <c r="E304" s="183" t="s">
        <v>290</v>
      </c>
      <c r="F304" s="184" t="s">
        <v>291</v>
      </c>
      <c r="G304" s="185" t="s">
        <v>144</v>
      </c>
      <c r="H304" s="186">
        <v>34.573</v>
      </c>
      <c r="I304" s="187"/>
      <c r="J304" s="188">
        <f>ROUND(I304*H304,2)</f>
        <v>0</v>
      </c>
      <c r="K304" s="184" t="s">
        <v>123</v>
      </c>
      <c r="L304" s="44"/>
      <c r="M304" s="189" t="s">
        <v>19</v>
      </c>
      <c r="N304" s="190" t="s">
        <v>43</v>
      </c>
      <c r="O304" s="84"/>
      <c r="P304" s="191">
        <f>O304*H304</f>
        <v>0</v>
      </c>
      <c r="Q304" s="191">
        <v>0</v>
      </c>
      <c r="R304" s="191">
        <f>Q304*H304</f>
        <v>0</v>
      </c>
      <c r="S304" s="191">
        <v>0</v>
      </c>
      <c r="T304" s="192">
        <f>S304*H304</f>
        <v>0</v>
      </c>
      <c r="U304" s="38"/>
      <c r="V304" s="38"/>
      <c r="W304" s="38"/>
      <c r="X304" s="38"/>
      <c r="Y304" s="38"/>
      <c r="Z304" s="38"/>
      <c r="AA304" s="38"/>
      <c r="AB304" s="38"/>
      <c r="AC304" s="38"/>
      <c r="AD304" s="38"/>
      <c r="AE304" s="38"/>
      <c r="AR304" s="193" t="s">
        <v>390</v>
      </c>
      <c r="AT304" s="193" t="s">
        <v>119</v>
      </c>
      <c r="AU304" s="193" t="s">
        <v>72</v>
      </c>
      <c r="AY304" s="17" t="s">
        <v>125</v>
      </c>
      <c r="BE304" s="194">
        <f>IF(N304="základní",J304,0)</f>
        <v>0</v>
      </c>
      <c r="BF304" s="194">
        <f>IF(N304="snížená",J304,0)</f>
        <v>0</v>
      </c>
      <c r="BG304" s="194">
        <f>IF(N304="zákl. přenesená",J304,0)</f>
        <v>0</v>
      </c>
      <c r="BH304" s="194">
        <f>IF(N304="sníž. přenesená",J304,0)</f>
        <v>0</v>
      </c>
      <c r="BI304" s="194">
        <f>IF(N304="nulová",J304,0)</f>
        <v>0</v>
      </c>
      <c r="BJ304" s="17" t="s">
        <v>80</v>
      </c>
      <c r="BK304" s="194">
        <f>ROUND(I304*H304,2)</f>
        <v>0</v>
      </c>
      <c r="BL304" s="17" t="s">
        <v>390</v>
      </c>
      <c r="BM304" s="193" t="s">
        <v>391</v>
      </c>
    </row>
    <row r="305" s="2" customFormat="1">
      <c r="A305" s="38"/>
      <c r="B305" s="39"/>
      <c r="C305" s="40"/>
      <c r="D305" s="195" t="s">
        <v>126</v>
      </c>
      <c r="E305" s="40"/>
      <c r="F305" s="196" t="s">
        <v>291</v>
      </c>
      <c r="G305" s="40"/>
      <c r="H305" s="40"/>
      <c r="I305" s="197"/>
      <c r="J305" s="40"/>
      <c r="K305" s="40"/>
      <c r="L305" s="44"/>
      <c r="M305" s="198"/>
      <c r="N305" s="199"/>
      <c r="O305" s="84"/>
      <c r="P305" s="84"/>
      <c r="Q305" s="84"/>
      <c r="R305" s="84"/>
      <c r="S305" s="84"/>
      <c r="T305" s="85"/>
      <c r="U305" s="38"/>
      <c r="V305" s="38"/>
      <c r="W305" s="38"/>
      <c r="X305" s="38"/>
      <c r="Y305" s="38"/>
      <c r="Z305" s="38"/>
      <c r="AA305" s="38"/>
      <c r="AB305" s="38"/>
      <c r="AC305" s="38"/>
      <c r="AD305" s="38"/>
      <c r="AE305" s="38"/>
      <c r="AT305" s="17" t="s">
        <v>126</v>
      </c>
      <c r="AU305" s="17" t="s">
        <v>72</v>
      </c>
    </row>
    <row r="306" s="11" customFormat="1">
      <c r="A306" s="11"/>
      <c r="B306" s="200"/>
      <c r="C306" s="201"/>
      <c r="D306" s="195" t="s">
        <v>135</v>
      </c>
      <c r="E306" s="202" t="s">
        <v>19</v>
      </c>
      <c r="F306" s="203" t="s">
        <v>392</v>
      </c>
      <c r="G306" s="201"/>
      <c r="H306" s="204">
        <v>34.573</v>
      </c>
      <c r="I306" s="205"/>
      <c r="J306" s="201"/>
      <c r="K306" s="201"/>
      <c r="L306" s="206"/>
      <c r="M306" s="207"/>
      <c r="N306" s="208"/>
      <c r="O306" s="208"/>
      <c r="P306" s="208"/>
      <c r="Q306" s="208"/>
      <c r="R306" s="208"/>
      <c r="S306" s="208"/>
      <c r="T306" s="209"/>
      <c r="U306" s="11"/>
      <c r="V306" s="11"/>
      <c r="W306" s="11"/>
      <c r="X306" s="11"/>
      <c r="Y306" s="11"/>
      <c r="Z306" s="11"/>
      <c r="AA306" s="11"/>
      <c r="AB306" s="11"/>
      <c r="AC306" s="11"/>
      <c r="AD306" s="11"/>
      <c r="AE306" s="11"/>
      <c r="AT306" s="210" t="s">
        <v>135</v>
      </c>
      <c r="AU306" s="210" t="s">
        <v>72</v>
      </c>
      <c r="AV306" s="11" t="s">
        <v>82</v>
      </c>
      <c r="AW306" s="11" t="s">
        <v>33</v>
      </c>
      <c r="AX306" s="11" t="s">
        <v>72</v>
      </c>
      <c r="AY306" s="210" t="s">
        <v>125</v>
      </c>
    </row>
    <row r="307" s="2" customFormat="1" ht="66.75" customHeight="1">
      <c r="A307" s="38"/>
      <c r="B307" s="39"/>
      <c r="C307" s="182" t="s">
        <v>269</v>
      </c>
      <c r="D307" s="182" t="s">
        <v>119</v>
      </c>
      <c r="E307" s="183" t="s">
        <v>393</v>
      </c>
      <c r="F307" s="184" t="s">
        <v>394</v>
      </c>
      <c r="G307" s="185" t="s">
        <v>144</v>
      </c>
      <c r="H307" s="186">
        <v>164.172</v>
      </c>
      <c r="I307" s="187"/>
      <c r="J307" s="188">
        <f>ROUND(I307*H307,2)</f>
        <v>0</v>
      </c>
      <c r="K307" s="184" t="s">
        <v>123</v>
      </c>
      <c r="L307" s="44"/>
      <c r="M307" s="189" t="s">
        <v>19</v>
      </c>
      <c r="N307" s="190" t="s">
        <v>43</v>
      </c>
      <c r="O307" s="84"/>
      <c r="P307" s="191">
        <f>O307*H307</f>
        <v>0</v>
      </c>
      <c r="Q307" s="191">
        <v>0</v>
      </c>
      <c r="R307" s="191">
        <f>Q307*H307</f>
        <v>0</v>
      </c>
      <c r="S307" s="191">
        <v>0</v>
      </c>
      <c r="T307" s="192">
        <f>S307*H307</f>
        <v>0</v>
      </c>
      <c r="U307" s="38"/>
      <c r="V307" s="38"/>
      <c r="W307" s="38"/>
      <c r="X307" s="38"/>
      <c r="Y307" s="38"/>
      <c r="Z307" s="38"/>
      <c r="AA307" s="38"/>
      <c r="AB307" s="38"/>
      <c r="AC307" s="38"/>
      <c r="AD307" s="38"/>
      <c r="AE307" s="38"/>
      <c r="AR307" s="193" t="s">
        <v>124</v>
      </c>
      <c r="AT307" s="193" t="s">
        <v>119</v>
      </c>
      <c r="AU307" s="193" t="s">
        <v>72</v>
      </c>
      <c r="AY307" s="17" t="s">
        <v>125</v>
      </c>
      <c r="BE307" s="194">
        <f>IF(N307="základní",J307,0)</f>
        <v>0</v>
      </c>
      <c r="BF307" s="194">
        <f>IF(N307="snížená",J307,0)</f>
        <v>0</v>
      </c>
      <c r="BG307" s="194">
        <f>IF(N307="zákl. přenesená",J307,0)</f>
        <v>0</v>
      </c>
      <c r="BH307" s="194">
        <f>IF(N307="sníž. přenesená",J307,0)</f>
        <v>0</v>
      </c>
      <c r="BI307" s="194">
        <f>IF(N307="nulová",J307,0)</f>
        <v>0</v>
      </c>
      <c r="BJ307" s="17" t="s">
        <v>80</v>
      </c>
      <c r="BK307" s="194">
        <f>ROUND(I307*H307,2)</f>
        <v>0</v>
      </c>
      <c r="BL307" s="17" t="s">
        <v>124</v>
      </c>
      <c r="BM307" s="193" t="s">
        <v>395</v>
      </c>
    </row>
    <row r="308" s="2" customFormat="1">
      <c r="A308" s="38"/>
      <c r="B308" s="39"/>
      <c r="C308" s="40"/>
      <c r="D308" s="195" t="s">
        <v>126</v>
      </c>
      <c r="E308" s="40"/>
      <c r="F308" s="196" t="s">
        <v>394</v>
      </c>
      <c r="G308" s="40"/>
      <c r="H308" s="40"/>
      <c r="I308" s="197"/>
      <c r="J308" s="40"/>
      <c r="K308" s="40"/>
      <c r="L308" s="44"/>
      <c r="M308" s="198"/>
      <c r="N308" s="199"/>
      <c r="O308" s="84"/>
      <c r="P308" s="84"/>
      <c r="Q308" s="84"/>
      <c r="R308" s="84"/>
      <c r="S308" s="84"/>
      <c r="T308" s="85"/>
      <c r="U308" s="38"/>
      <c r="V308" s="38"/>
      <c r="W308" s="38"/>
      <c r="X308" s="38"/>
      <c r="Y308" s="38"/>
      <c r="Z308" s="38"/>
      <c r="AA308" s="38"/>
      <c r="AB308" s="38"/>
      <c r="AC308" s="38"/>
      <c r="AD308" s="38"/>
      <c r="AE308" s="38"/>
      <c r="AT308" s="17" t="s">
        <v>126</v>
      </c>
      <c r="AU308" s="17" t="s">
        <v>72</v>
      </c>
    </row>
    <row r="309" s="12" customFormat="1">
      <c r="A309" s="12"/>
      <c r="B309" s="211"/>
      <c r="C309" s="212"/>
      <c r="D309" s="195" t="s">
        <v>135</v>
      </c>
      <c r="E309" s="213" t="s">
        <v>19</v>
      </c>
      <c r="F309" s="214" t="s">
        <v>382</v>
      </c>
      <c r="G309" s="212"/>
      <c r="H309" s="213" t="s">
        <v>19</v>
      </c>
      <c r="I309" s="215"/>
      <c r="J309" s="212"/>
      <c r="K309" s="212"/>
      <c r="L309" s="216"/>
      <c r="M309" s="217"/>
      <c r="N309" s="218"/>
      <c r="O309" s="218"/>
      <c r="P309" s="218"/>
      <c r="Q309" s="218"/>
      <c r="R309" s="218"/>
      <c r="S309" s="218"/>
      <c r="T309" s="219"/>
      <c r="U309" s="12"/>
      <c r="V309" s="12"/>
      <c r="W309" s="12"/>
      <c r="X309" s="12"/>
      <c r="Y309" s="12"/>
      <c r="Z309" s="12"/>
      <c r="AA309" s="12"/>
      <c r="AB309" s="12"/>
      <c r="AC309" s="12"/>
      <c r="AD309" s="12"/>
      <c r="AE309" s="12"/>
      <c r="AT309" s="220" t="s">
        <v>135</v>
      </c>
      <c r="AU309" s="220" t="s">
        <v>72</v>
      </c>
      <c r="AV309" s="12" t="s">
        <v>80</v>
      </c>
      <c r="AW309" s="12" t="s">
        <v>33</v>
      </c>
      <c r="AX309" s="12" t="s">
        <v>72</v>
      </c>
      <c r="AY309" s="220" t="s">
        <v>125</v>
      </c>
    </row>
    <row r="310" s="12" customFormat="1">
      <c r="A310" s="12"/>
      <c r="B310" s="211"/>
      <c r="C310" s="212"/>
      <c r="D310" s="195" t="s">
        <v>135</v>
      </c>
      <c r="E310" s="213" t="s">
        <v>19</v>
      </c>
      <c r="F310" s="214" t="s">
        <v>383</v>
      </c>
      <c r="G310" s="212"/>
      <c r="H310" s="213" t="s">
        <v>19</v>
      </c>
      <c r="I310" s="215"/>
      <c r="J310" s="212"/>
      <c r="K310" s="212"/>
      <c r="L310" s="216"/>
      <c r="M310" s="217"/>
      <c r="N310" s="218"/>
      <c r="O310" s="218"/>
      <c r="P310" s="218"/>
      <c r="Q310" s="218"/>
      <c r="R310" s="218"/>
      <c r="S310" s="218"/>
      <c r="T310" s="219"/>
      <c r="U310" s="12"/>
      <c r="V310" s="12"/>
      <c r="W310" s="12"/>
      <c r="X310" s="12"/>
      <c r="Y310" s="12"/>
      <c r="Z310" s="12"/>
      <c r="AA310" s="12"/>
      <c r="AB310" s="12"/>
      <c r="AC310" s="12"/>
      <c r="AD310" s="12"/>
      <c r="AE310" s="12"/>
      <c r="AT310" s="220" t="s">
        <v>135</v>
      </c>
      <c r="AU310" s="220" t="s">
        <v>72</v>
      </c>
      <c r="AV310" s="12" t="s">
        <v>80</v>
      </c>
      <c r="AW310" s="12" t="s">
        <v>33</v>
      </c>
      <c r="AX310" s="12" t="s">
        <v>72</v>
      </c>
      <c r="AY310" s="220" t="s">
        <v>125</v>
      </c>
    </row>
    <row r="311" s="12" customFormat="1">
      <c r="A311" s="12"/>
      <c r="B311" s="211"/>
      <c r="C311" s="212"/>
      <c r="D311" s="195" t="s">
        <v>135</v>
      </c>
      <c r="E311" s="213" t="s">
        <v>19</v>
      </c>
      <c r="F311" s="214" t="s">
        <v>384</v>
      </c>
      <c r="G311" s="212"/>
      <c r="H311" s="213" t="s">
        <v>19</v>
      </c>
      <c r="I311" s="215"/>
      <c r="J311" s="212"/>
      <c r="K311" s="212"/>
      <c r="L311" s="216"/>
      <c r="M311" s="217"/>
      <c r="N311" s="218"/>
      <c r="O311" s="218"/>
      <c r="P311" s="218"/>
      <c r="Q311" s="218"/>
      <c r="R311" s="218"/>
      <c r="S311" s="218"/>
      <c r="T311" s="219"/>
      <c r="U311" s="12"/>
      <c r="V311" s="12"/>
      <c r="W311" s="12"/>
      <c r="X311" s="12"/>
      <c r="Y311" s="12"/>
      <c r="Z311" s="12"/>
      <c r="AA311" s="12"/>
      <c r="AB311" s="12"/>
      <c r="AC311" s="12"/>
      <c r="AD311" s="12"/>
      <c r="AE311" s="12"/>
      <c r="AT311" s="220" t="s">
        <v>135</v>
      </c>
      <c r="AU311" s="220" t="s">
        <v>72</v>
      </c>
      <c r="AV311" s="12" t="s">
        <v>80</v>
      </c>
      <c r="AW311" s="12" t="s">
        <v>33</v>
      </c>
      <c r="AX311" s="12" t="s">
        <v>72</v>
      </c>
      <c r="AY311" s="220" t="s">
        <v>125</v>
      </c>
    </row>
    <row r="312" s="12" customFormat="1">
      <c r="A312" s="12"/>
      <c r="B312" s="211"/>
      <c r="C312" s="212"/>
      <c r="D312" s="195" t="s">
        <v>135</v>
      </c>
      <c r="E312" s="213" t="s">
        <v>19</v>
      </c>
      <c r="F312" s="214" t="s">
        <v>385</v>
      </c>
      <c r="G312" s="212"/>
      <c r="H312" s="213" t="s">
        <v>19</v>
      </c>
      <c r="I312" s="215"/>
      <c r="J312" s="212"/>
      <c r="K312" s="212"/>
      <c r="L312" s="216"/>
      <c r="M312" s="217"/>
      <c r="N312" s="218"/>
      <c r="O312" s="218"/>
      <c r="P312" s="218"/>
      <c r="Q312" s="218"/>
      <c r="R312" s="218"/>
      <c r="S312" s="218"/>
      <c r="T312" s="219"/>
      <c r="U312" s="12"/>
      <c r="V312" s="12"/>
      <c r="W312" s="12"/>
      <c r="X312" s="12"/>
      <c r="Y312" s="12"/>
      <c r="Z312" s="12"/>
      <c r="AA312" s="12"/>
      <c r="AB312" s="12"/>
      <c r="AC312" s="12"/>
      <c r="AD312" s="12"/>
      <c r="AE312" s="12"/>
      <c r="AT312" s="220" t="s">
        <v>135</v>
      </c>
      <c r="AU312" s="220" t="s">
        <v>72</v>
      </c>
      <c r="AV312" s="12" t="s">
        <v>80</v>
      </c>
      <c r="AW312" s="12" t="s">
        <v>33</v>
      </c>
      <c r="AX312" s="12" t="s">
        <v>72</v>
      </c>
      <c r="AY312" s="220" t="s">
        <v>125</v>
      </c>
    </row>
    <row r="313" s="11" customFormat="1">
      <c r="A313" s="11"/>
      <c r="B313" s="200"/>
      <c r="C313" s="201"/>
      <c r="D313" s="195" t="s">
        <v>135</v>
      </c>
      <c r="E313" s="202" t="s">
        <v>19</v>
      </c>
      <c r="F313" s="203" t="s">
        <v>396</v>
      </c>
      <c r="G313" s="201"/>
      <c r="H313" s="204">
        <v>164.172</v>
      </c>
      <c r="I313" s="205"/>
      <c r="J313" s="201"/>
      <c r="K313" s="201"/>
      <c r="L313" s="206"/>
      <c r="M313" s="207"/>
      <c r="N313" s="208"/>
      <c r="O313" s="208"/>
      <c r="P313" s="208"/>
      <c r="Q313" s="208"/>
      <c r="R313" s="208"/>
      <c r="S313" s="208"/>
      <c r="T313" s="209"/>
      <c r="U313" s="11"/>
      <c r="V313" s="11"/>
      <c r="W313" s="11"/>
      <c r="X313" s="11"/>
      <c r="Y313" s="11"/>
      <c r="Z313" s="11"/>
      <c r="AA313" s="11"/>
      <c r="AB313" s="11"/>
      <c r="AC313" s="11"/>
      <c r="AD313" s="11"/>
      <c r="AE313" s="11"/>
      <c r="AT313" s="210" t="s">
        <v>135</v>
      </c>
      <c r="AU313" s="210" t="s">
        <v>72</v>
      </c>
      <c r="AV313" s="11" t="s">
        <v>82</v>
      </c>
      <c r="AW313" s="11" t="s">
        <v>33</v>
      </c>
      <c r="AX313" s="11" t="s">
        <v>72</v>
      </c>
      <c r="AY313" s="210" t="s">
        <v>125</v>
      </c>
    </row>
    <row r="314" s="13" customFormat="1">
      <c r="A314" s="13"/>
      <c r="B314" s="221"/>
      <c r="C314" s="222"/>
      <c r="D314" s="195" t="s">
        <v>135</v>
      </c>
      <c r="E314" s="223" t="s">
        <v>19</v>
      </c>
      <c r="F314" s="224" t="s">
        <v>141</v>
      </c>
      <c r="G314" s="222"/>
      <c r="H314" s="225">
        <v>164.172</v>
      </c>
      <c r="I314" s="226"/>
      <c r="J314" s="222"/>
      <c r="K314" s="222"/>
      <c r="L314" s="227"/>
      <c r="M314" s="228"/>
      <c r="N314" s="229"/>
      <c r="O314" s="229"/>
      <c r="P314" s="229"/>
      <c r="Q314" s="229"/>
      <c r="R314" s="229"/>
      <c r="S314" s="229"/>
      <c r="T314" s="230"/>
      <c r="U314" s="13"/>
      <c r="V314" s="13"/>
      <c r="W314" s="13"/>
      <c r="X314" s="13"/>
      <c r="Y314" s="13"/>
      <c r="Z314" s="13"/>
      <c r="AA314" s="13"/>
      <c r="AB314" s="13"/>
      <c r="AC314" s="13"/>
      <c r="AD314" s="13"/>
      <c r="AE314" s="13"/>
      <c r="AT314" s="231" t="s">
        <v>135</v>
      </c>
      <c r="AU314" s="231" t="s">
        <v>72</v>
      </c>
      <c r="AV314" s="13" t="s">
        <v>124</v>
      </c>
      <c r="AW314" s="13" t="s">
        <v>33</v>
      </c>
      <c r="AX314" s="13" t="s">
        <v>80</v>
      </c>
      <c r="AY314" s="231" t="s">
        <v>125</v>
      </c>
    </row>
    <row r="315" s="2" customFormat="1" ht="66.75" customHeight="1">
      <c r="A315" s="38"/>
      <c r="B315" s="39"/>
      <c r="C315" s="182" t="s">
        <v>397</v>
      </c>
      <c r="D315" s="182" t="s">
        <v>119</v>
      </c>
      <c r="E315" s="183" t="s">
        <v>351</v>
      </c>
      <c r="F315" s="184" t="s">
        <v>352</v>
      </c>
      <c r="G315" s="185" t="s">
        <v>144</v>
      </c>
      <c r="H315" s="186">
        <v>20.151</v>
      </c>
      <c r="I315" s="187"/>
      <c r="J315" s="188">
        <f>ROUND(I315*H315,2)</f>
        <v>0</v>
      </c>
      <c r="K315" s="184" t="s">
        <v>123</v>
      </c>
      <c r="L315" s="44"/>
      <c r="M315" s="189" t="s">
        <v>19</v>
      </c>
      <c r="N315" s="190" t="s">
        <v>43</v>
      </c>
      <c r="O315" s="84"/>
      <c r="P315" s="191">
        <f>O315*H315</f>
        <v>0</v>
      </c>
      <c r="Q315" s="191">
        <v>0</v>
      </c>
      <c r="R315" s="191">
        <f>Q315*H315</f>
        <v>0</v>
      </c>
      <c r="S315" s="191">
        <v>0</v>
      </c>
      <c r="T315" s="192">
        <f>S315*H315</f>
        <v>0</v>
      </c>
      <c r="U315" s="38"/>
      <c r="V315" s="38"/>
      <c r="W315" s="38"/>
      <c r="X315" s="38"/>
      <c r="Y315" s="38"/>
      <c r="Z315" s="38"/>
      <c r="AA315" s="38"/>
      <c r="AB315" s="38"/>
      <c r="AC315" s="38"/>
      <c r="AD315" s="38"/>
      <c r="AE315" s="38"/>
      <c r="AR315" s="193" t="s">
        <v>124</v>
      </c>
      <c r="AT315" s="193" t="s">
        <v>119</v>
      </c>
      <c r="AU315" s="193" t="s">
        <v>72</v>
      </c>
      <c r="AY315" s="17" t="s">
        <v>125</v>
      </c>
      <c r="BE315" s="194">
        <f>IF(N315="základní",J315,0)</f>
        <v>0</v>
      </c>
      <c r="BF315" s="194">
        <f>IF(N315="snížená",J315,0)</f>
        <v>0</v>
      </c>
      <c r="BG315" s="194">
        <f>IF(N315="zákl. přenesená",J315,0)</f>
        <v>0</v>
      </c>
      <c r="BH315" s="194">
        <f>IF(N315="sníž. přenesená",J315,0)</f>
        <v>0</v>
      </c>
      <c r="BI315" s="194">
        <f>IF(N315="nulová",J315,0)</f>
        <v>0</v>
      </c>
      <c r="BJ315" s="17" t="s">
        <v>80</v>
      </c>
      <c r="BK315" s="194">
        <f>ROUND(I315*H315,2)</f>
        <v>0</v>
      </c>
      <c r="BL315" s="17" t="s">
        <v>124</v>
      </c>
      <c r="BM315" s="193" t="s">
        <v>398</v>
      </c>
    </row>
    <row r="316" s="2" customFormat="1">
      <c r="A316" s="38"/>
      <c r="B316" s="39"/>
      <c r="C316" s="40"/>
      <c r="D316" s="195" t="s">
        <v>126</v>
      </c>
      <c r="E316" s="40"/>
      <c r="F316" s="196" t="s">
        <v>352</v>
      </c>
      <c r="G316" s="40"/>
      <c r="H316" s="40"/>
      <c r="I316" s="197"/>
      <c r="J316" s="40"/>
      <c r="K316" s="40"/>
      <c r="L316" s="44"/>
      <c r="M316" s="198"/>
      <c r="N316" s="199"/>
      <c r="O316" s="84"/>
      <c r="P316" s="84"/>
      <c r="Q316" s="84"/>
      <c r="R316" s="84"/>
      <c r="S316" s="84"/>
      <c r="T316" s="85"/>
      <c r="U316" s="38"/>
      <c r="V316" s="38"/>
      <c r="W316" s="38"/>
      <c r="X316" s="38"/>
      <c r="Y316" s="38"/>
      <c r="Z316" s="38"/>
      <c r="AA316" s="38"/>
      <c r="AB316" s="38"/>
      <c r="AC316" s="38"/>
      <c r="AD316" s="38"/>
      <c r="AE316" s="38"/>
      <c r="AT316" s="17" t="s">
        <v>126</v>
      </c>
      <c r="AU316" s="17" t="s">
        <v>72</v>
      </c>
    </row>
    <row r="317" s="13" customFormat="1">
      <c r="A317" s="13"/>
      <c r="B317" s="221"/>
      <c r="C317" s="222"/>
      <c r="D317" s="195" t="s">
        <v>135</v>
      </c>
      <c r="E317" s="223" t="s">
        <v>19</v>
      </c>
      <c r="F317" s="224" t="s">
        <v>141</v>
      </c>
      <c r="G317" s="222"/>
      <c r="H317" s="225">
        <v>20.151</v>
      </c>
      <c r="I317" s="226"/>
      <c r="J317" s="222"/>
      <c r="K317" s="222"/>
      <c r="L317" s="227"/>
      <c r="M317" s="228"/>
      <c r="N317" s="229"/>
      <c r="O317" s="229"/>
      <c r="P317" s="229"/>
      <c r="Q317" s="229"/>
      <c r="R317" s="229"/>
      <c r="S317" s="229"/>
      <c r="T317" s="230"/>
      <c r="U317" s="13"/>
      <c r="V317" s="13"/>
      <c r="W317" s="13"/>
      <c r="X317" s="13"/>
      <c r="Y317" s="13"/>
      <c r="Z317" s="13"/>
      <c r="AA317" s="13"/>
      <c r="AB317" s="13"/>
      <c r="AC317" s="13"/>
      <c r="AD317" s="13"/>
      <c r="AE317" s="13"/>
      <c r="AT317" s="231" t="s">
        <v>135</v>
      </c>
      <c r="AU317" s="231" t="s">
        <v>72</v>
      </c>
      <c r="AV317" s="13" t="s">
        <v>124</v>
      </c>
      <c r="AW317" s="13" t="s">
        <v>33</v>
      </c>
      <c r="AX317" s="13" t="s">
        <v>72</v>
      </c>
      <c r="AY317" s="231" t="s">
        <v>125</v>
      </c>
    </row>
    <row r="318" s="2" customFormat="1" ht="24.15" customHeight="1">
      <c r="A318" s="38"/>
      <c r="B318" s="39"/>
      <c r="C318" s="182" t="s">
        <v>399</v>
      </c>
      <c r="D318" s="182" t="s">
        <v>119</v>
      </c>
      <c r="E318" s="183" t="s">
        <v>308</v>
      </c>
      <c r="F318" s="184" t="s">
        <v>288</v>
      </c>
      <c r="G318" s="185" t="s">
        <v>144</v>
      </c>
      <c r="H318" s="186">
        <v>1465.46</v>
      </c>
      <c r="I318" s="187"/>
      <c r="J318" s="188">
        <f>ROUND(I318*H318,2)</f>
        <v>0</v>
      </c>
      <c r="K318" s="184" t="s">
        <v>123</v>
      </c>
      <c r="L318" s="44"/>
      <c r="M318" s="189" t="s">
        <v>19</v>
      </c>
      <c r="N318" s="190" t="s">
        <v>43</v>
      </c>
      <c r="O318" s="84"/>
      <c r="P318" s="191">
        <f>O318*H318</f>
        <v>0</v>
      </c>
      <c r="Q318" s="191">
        <v>0</v>
      </c>
      <c r="R318" s="191">
        <f>Q318*H318</f>
        <v>0</v>
      </c>
      <c r="S318" s="191">
        <v>0</v>
      </c>
      <c r="T318" s="192">
        <f>S318*H318</f>
        <v>0</v>
      </c>
      <c r="U318" s="38"/>
      <c r="V318" s="38"/>
      <c r="W318" s="38"/>
      <c r="X318" s="38"/>
      <c r="Y318" s="38"/>
      <c r="Z318" s="38"/>
      <c r="AA318" s="38"/>
      <c r="AB318" s="38"/>
      <c r="AC318" s="38"/>
      <c r="AD318" s="38"/>
      <c r="AE318" s="38"/>
      <c r="AR318" s="193" t="s">
        <v>124</v>
      </c>
      <c r="AT318" s="193" t="s">
        <v>119</v>
      </c>
      <c r="AU318" s="193" t="s">
        <v>72</v>
      </c>
      <c r="AY318" s="17" t="s">
        <v>125</v>
      </c>
      <c r="BE318" s="194">
        <f>IF(N318="základní",J318,0)</f>
        <v>0</v>
      </c>
      <c r="BF318" s="194">
        <f>IF(N318="snížená",J318,0)</f>
        <v>0</v>
      </c>
      <c r="BG318" s="194">
        <f>IF(N318="zákl. přenesená",J318,0)</f>
        <v>0</v>
      </c>
      <c r="BH318" s="194">
        <f>IF(N318="sníž. přenesená",J318,0)</f>
        <v>0</v>
      </c>
      <c r="BI318" s="194">
        <f>IF(N318="nulová",J318,0)</f>
        <v>0</v>
      </c>
      <c r="BJ318" s="17" t="s">
        <v>80</v>
      </c>
      <c r="BK318" s="194">
        <f>ROUND(I318*H318,2)</f>
        <v>0</v>
      </c>
      <c r="BL318" s="17" t="s">
        <v>124</v>
      </c>
      <c r="BM318" s="193" t="s">
        <v>400</v>
      </c>
    </row>
    <row r="319" s="2" customFormat="1">
      <c r="A319" s="38"/>
      <c r="B319" s="39"/>
      <c r="C319" s="40"/>
      <c r="D319" s="195" t="s">
        <v>126</v>
      </c>
      <c r="E319" s="40"/>
      <c r="F319" s="196" t="s">
        <v>288</v>
      </c>
      <c r="G319" s="40"/>
      <c r="H319" s="40"/>
      <c r="I319" s="197"/>
      <c r="J319" s="40"/>
      <c r="K319" s="40"/>
      <c r="L319" s="44"/>
      <c r="M319" s="198"/>
      <c r="N319" s="199"/>
      <c r="O319" s="84"/>
      <c r="P319" s="84"/>
      <c r="Q319" s="84"/>
      <c r="R319" s="84"/>
      <c r="S319" s="84"/>
      <c r="T319" s="85"/>
      <c r="U319" s="38"/>
      <c r="V319" s="38"/>
      <c r="W319" s="38"/>
      <c r="X319" s="38"/>
      <c r="Y319" s="38"/>
      <c r="Z319" s="38"/>
      <c r="AA319" s="38"/>
      <c r="AB319" s="38"/>
      <c r="AC319" s="38"/>
      <c r="AD319" s="38"/>
      <c r="AE319" s="38"/>
      <c r="AT319" s="17" t="s">
        <v>126</v>
      </c>
      <c r="AU319" s="17" t="s">
        <v>72</v>
      </c>
    </row>
    <row r="320" s="12" customFormat="1">
      <c r="A320" s="12"/>
      <c r="B320" s="211"/>
      <c r="C320" s="212"/>
      <c r="D320" s="195" t="s">
        <v>135</v>
      </c>
      <c r="E320" s="213" t="s">
        <v>19</v>
      </c>
      <c r="F320" s="214" t="s">
        <v>401</v>
      </c>
      <c r="G320" s="212"/>
      <c r="H320" s="213" t="s">
        <v>19</v>
      </c>
      <c r="I320" s="215"/>
      <c r="J320" s="212"/>
      <c r="K320" s="212"/>
      <c r="L320" s="216"/>
      <c r="M320" s="217"/>
      <c r="N320" s="218"/>
      <c r="O320" s="218"/>
      <c r="P320" s="218"/>
      <c r="Q320" s="218"/>
      <c r="R320" s="218"/>
      <c r="S320" s="218"/>
      <c r="T320" s="219"/>
      <c r="U320" s="12"/>
      <c r="V320" s="12"/>
      <c r="W320" s="12"/>
      <c r="X320" s="12"/>
      <c r="Y320" s="12"/>
      <c r="Z320" s="12"/>
      <c r="AA320" s="12"/>
      <c r="AB320" s="12"/>
      <c r="AC320" s="12"/>
      <c r="AD320" s="12"/>
      <c r="AE320" s="12"/>
      <c r="AT320" s="220" t="s">
        <v>135</v>
      </c>
      <c r="AU320" s="220" t="s">
        <v>72</v>
      </c>
      <c r="AV320" s="12" t="s">
        <v>80</v>
      </c>
      <c r="AW320" s="12" t="s">
        <v>33</v>
      </c>
      <c r="AX320" s="12" t="s">
        <v>72</v>
      </c>
      <c r="AY320" s="220" t="s">
        <v>125</v>
      </c>
    </row>
    <row r="321" s="12" customFormat="1">
      <c r="A321" s="12"/>
      <c r="B321" s="211"/>
      <c r="C321" s="212"/>
      <c r="D321" s="195" t="s">
        <v>135</v>
      </c>
      <c r="E321" s="213" t="s">
        <v>19</v>
      </c>
      <c r="F321" s="214" t="s">
        <v>402</v>
      </c>
      <c r="G321" s="212"/>
      <c r="H321" s="213" t="s">
        <v>19</v>
      </c>
      <c r="I321" s="215"/>
      <c r="J321" s="212"/>
      <c r="K321" s="212"/>
      <c r="L321" s="216"/>
      <c r="M321" s="217"/>
      <c r="N321" s="218"/>
      <c r="O321" s="218"/>
      <c r="P321" s="218"/>
      <c r="Q321" s="218"/>
      <c r="R321" s="218"/>
      <c r="S321" s="218"/>
      <c r="T321" s="219"/>
      <c r="U321" s="12"/>
      <c r="V321" s="12"/>
      <c r="W321" s="12"/>
      <c r="X321" s="12"/>
      <c r="Y321" s="12"/>
      <c r="Z321" s="12"/>
      <c r="AA321" s="12"/>
      <c r="AB321" s="12"/>
      <c r="AC321" s="12"/>
      <c r="AD321" s="12"/>
      <c r="AE321" s="12"/>
      <c r="AT321" s="220" t="s">
        <v>135</v>
      </c>
      <c r="AU321" s="220" t="s">
        <v>72</v>
      </c>
      <c r="AV321" s="12" t="s">
        <v>80</v>
      </c>
      <c r="AW321" s="12" t="s">
        <v>33</v>
      </c>
      <c r="AX321" s="12" t="s">
        <v>72</v>
      </c>
      <c r="AY321" s="220" t="s">
        <v>125</v>
      </c>
    </row>
    <row r="322" s="12" customFormat="1">
      <c r="A322" s="12"/>
      <c r="B322" s="211"/>
      <c r="C322" s="212"/>
      <c r="D322" s="195" t="s">
        <v>135</v>
      </c>
      <c r="E322" s="213" t="s">
        <v>19</v>
      </c>
      <c r="F322" s="214" t="s">
        <v>403</v>
      </c>
      <c r="G322" s="212"/>
      <c r="H322" s="213" t="s">
        <v>19</v>
      </c>
      <c r="I322" s="215"/>
      <c r="J322" s="212"/>
      <c r="K322" s="212"/>
      <c r="L322" s="216"/>
      <c r="M322" s="217"/>
      <c r="N322" s="218"/>
      <c r="O322" s="218"/>
      <c r="P322" s="218"/>
      <c r="Q322" s="218"/>
      <c r="R322" s="218"/>
      <c r="S322" s="218"/>
      <c r="T322" s="219"/>
      <c r="U322" s="12"/>
      <c r="V322" s="12"/>
      <c r="W322" s="12"/>
      <c r="X322" s="12"/>
      <c r="Y322" s="12"/>
      <c r="Z322" s="12"/>
      <c r="AA322" s="12"/>
      <c r="AB322" s="12"/>
      <c r="AC322" s="12"/>
      <c r="AD322" s="12"/>
      <c r="AE322" s="12"/>
      <c r="AT322" s="220" t="s">
        <v>135</v>
      </c>
      <c r="AU322" s="220" t="s">
        <v>72</v>
      </c>
      <c r="AV322" s="12" t="s">
        <v>80</v>
      </c>
      <c r="AW322" s="12" t="s">
        <v>33</v>
      </c>
      <c r="AX322" s="12" t="s">
        <v>72</v>
      </c>
      <c r="AY322" s="220" t="s">
        <v>125</v>
      </c>
    </row>
    <row r="323" s="12" customFormat="1">
      <c r="A323" s="12"/>
      <c r="B323" s="211"/>
      <c r="C323" s="212"/>
      <c r="D323" s="195" t="s">
        <v>135</v>
      </c>
      <c r="E323" s="213" t="s">
        <v>19</v>
      </c>
      <c r="F323" s="214" t="s">
        <v>404</v>
      </c>
      <c r="G323" s="212"/>
      <c r="H323" s="213" t="s">
        <v>19</v>
      </c>
      <c r="I323" s="215"/>
      <c r="J323" s="212"/>
      <c r="K323" s="212"/>
      <c r="L323" s="216"/>
      <c r="M323" s="217"/>
      <c r="N323" s="218"/>
      <c r="O323" s="218"/>
      <c r="P323" s="218"/>
      <c r="Q323" s="218"/>
      <c r="R323" s="218"/>
      <c r="S323" s="218"/>
      <c r="T323" s="219"/>
      <c r="U323" s="12"/>
      <c r="V323" s="12"/>
      <c r="W323" s="12"/>
      <c r="X323" s="12"/>
      <c r="Y323" s="12"/>
      <c r="Z323" s="12"/>
      <c r="AA323" s="12"/>
      <c r="AB323" s="12"/>
      <c r="AC323" s="12"/>
      <c r="AD323" s="12"/>
      <c r="AE323" s="12"/>
      <c r="AT323" s="220" t="s">
        <v>135</v>
      </c>
      <c r="AU323" s="220" t="s">
        <v>72</v>
      </c>
      <c r="AV323" s="12" t="s">
        <v>80</v>
      </c>
      <c r="AW323" s="12" t="s">
        <v>33</v>
      </c>
      <c r="AX323" s="12" t="s">
        <v>72</v>
      </c>
      <c r="AY323" s="220" t="s">
        <v>125</v>
      </c>
    </row>
    <row r="324" s="12" customFormat="1">
      <c r="A324" s="12"/>
      <c r="B324" s="211"/>
      <c r="C324" s="212"/>
      <c r="D324" s="195" t="s">
        <v>135</v>
      </c>
      <c r="E324" s="213" t="s">
        <v>19</v>
      </c>
      <c r="F324" s="214" t="s">
        <v>405</v>
      </c>
      <c r="G324" s="212"/>
      <c r="H324" s="213" t="s">
        <v>19</v>
      </c>
      <c r="I324" s="215"/>
      <c r="J324" s="212"/>
      <c r="K324" s="212"/>
      <c r="L324" s="216"/>
      <c r="M324" s="217"/>
      <c r="N324" s="218"/>
      <c r="O324" s="218"/>
      <c r="P324" s="218"/>
      <c r="Q324" s="218"/>
      <c r="R324" s="218"/>
      <c r="S324" s="218"/>
      <c r="T324" s="219"/>
      <c r="U324" s="12"/>
      <c r="V324" s="12"/>
      <c r="W324" s="12"/>
      <c r="X324" s="12"/>
      <c r="Y324" s="12"/>
      <c r="Z324" s="12"/>
      <c r="AA324" s="12"/>
      <c r="AB324" s="12"/>
      <c r="AC324" s="12"/>
      <c r="AD324" s="12"/>
      <c r="AE324" s="12"/>
      <c r="AT324" s="220" t="s">
        <v>135</v>
      </c>
      <c r="AU324" s="220" t="s">
        <v>72</v>
      </c>
      <c r="AV324" s="12" t="s">
        <v>80</v>
      </c>
      <c r="AW324" s="12" t="s">
        <v>33</v>
      </c>
      <c r="AX324" s="12" t="s">
        <v>72</v>
      </c>
      <c r="AY324" s="220" t="s">
        <v>125</v>
      </c>
    </row>
    <row r="325" s="11" customFormat="1">
      <c r="A325" s="11"/>
      <c r="B325" s="200"/>
      <c r="C325" s="201"/>
      <c r="D325" s="195" t="s">
        <v>135</v>
      </c>
      <c r="E325" s="202" t="s">
        <v>19</v>
      </c>
      <c r="F325" s="203" t="s">
        <v>406</v>
      </c>
      <c r="G325" s="201"/>
      <c r="H325" s="204">
        <v>1465.46</v>
      </c>
      <c r="I325" s="205"/>
      <c r="J325" s="201"/>
      <c r="K325" s="201"/>
      <c r="L325" s="206"/>
      <c r="M325" s="207"/>
      <c r="N325" s="208"/>
      <c r="O325" s="208"/>
      <c r="P325" s="208"/>
      <c r="Q325" s="208"/>
      <c r="R325" s="208"/>
      <c r="S325" s="208"/>
      <c r="T325" s="209"/>
      <c r="U325" s="11"/>
      <c r="V325" s="11"/>
      <c r="W325" s="11"/>
      <c r="X325" s="11"/>
      <c r="Y325" s="11"/>
      <c r="Z325" s="11"/>
      <c r="AA325" s="11"/>
      <c r="AB325" s="11"/>
      <c r="AC325" s="11"/>
      <c r="AD325" s="11"/>
      <c r="AE325" s="11"/>
      <c r="AT325" s="210" t="s">
        <v>135</v>
      </c>
      <c r="AU325" s="210" t="s">
        <v>72</v>
      </c>
      <c r="AV325" s="11" t="s">
        <v>82</v>
      </c>
      <c r="AW325" s="11" t="s">
        <v>33</v>
      </c>
      <c r="AX325" s="11" t="s">
        <v>72</v>
      </c>
      <c r="AY325" s="210" t="s">
        <v>125</v>
      </c>
    </row>
    <row r="326" s="13" customFormat="1">
      <c r="A326" s="13"/>
      <c r="B326" s="221"/>
      <c r="C326" s="222"/>
      <c r="D326" s="195" t="s">
        <v>135</v>
      </c>
      <c r="E326" s="223" t="s">
        <v>19</v>
      </c>
      <c r="F326" s="224" t="s">
        <v>141</v>
      </c>
      <c r="G326" s="222"/>
      <c r="H326" s="225">
        <v>1465.46</v>
      </c>
      <c r="I326" s="226"/>
      <c r="J326" s="222"/>
      <c r="K326" s="222"/>
      <c r="L326" s="227"/>
      <c r="M326" s="228"/>
      <c r="N326" s="229"/>
      <c r="O326" s="229"/>
      <c r="P326" s="229"/>
      <c r="Q326" s="229"/>
      <c r="R326" s="229"/>
      <c r="S326" s="229"/>
      <c r="T326" s="230"/>
      <c r="U326" s="13"/>
      <c r="V326" s="13"/>
      <c r="W326" s="13"/>
      <c r="X326" s="13"/>
      <c r="Y326" s="13"/>
      <c r="Z326" s="13"/>
      <c r="AA326" s="13"/>
      <c r="AB326" s="13"/>
      <c r="AC326" s="13"/>
      <c r="AD326" s="13"/>
      <c r="AE326" s="13"/>
      <c r="AT326" s="231" t="s">
        <v>135</v>
      </c>
      <c r="AU326" s="231" t="s">
        <v>72</v>
      </c>
      <c r="AV326" s="13" t="s">
        <v>124</v>
      </c>
      <c r="AW326" s="13" t="s">
        <v>33</v>
      </c>
      <c r="AX326" s="13" t="s">
        <v>80</v>
      </c>
      <c r="AY326" s="231" t="s">
        <v>125</v>
      </c>
    </row>
    <row r="327" s="2" customFormat="1" ht="66.75" customHeight="1">
      <c r="A327" s="38"/>
      <c r="B327" s="39"/>
      <c r="C327" s="182" t="s">
        <v>271</v>
      </c>
      <c r="D327" s="182" t="s">
        <v>119</v>
      </c>
      <c r="E327" s="183" t="s">
        <v>407</v>
      </c>
      <c r="F327" s="184" t="s">
        <v>408</v>
      </c>
      <c r="G327" s="185" t="s">
        <v>144</v>
      </c>
      <c r="H327" s="186">
        <v>1465.46</v>
      </c>
      <c r="I327" s="187"/>
      <c r="J327" s="188">
        <f>ROUND(I327*H327,2)</f>
        <v>0</v>
      </c>
      <c r="K327" s="184" t="s">
        <v>123</v>
      </c>
      <c r="L327" s="44"/>
      <c r="M327" s="189" t="s">
        <v>19</v>
      </c>
      <c r="N327" s="190" t="s">
        <v>43</v>
      </c>
      <c r="O327" s="84"/>
      <c r="P327" s="191">
        <f>O327*H327</f>
        <v>0</v>
      </c>
      <c r="Q327" s="191">
        <v>0</v>
      </c>
      <c r="R327" s="191">
        <f>Q327*H327</f>
        <v>0</v>
      </c>
      <c r="S327" s="191">
        <v>0</v>
      </c>
      <c r="T327" s="192">
        <f>S327*H327</f>
        <v>0</v>
      </c>
      <c r="U327" s="38"/>
      <c r="V327" s="38"/>
      <c r="W327" s="38"/>
      <c r="X327" s="38"/>
      <c r="Y327" s="38"/>
      <c r="Z327" s="38"/>
      <c r="AA327" s="38"/>
      <c r="AB327" s="38"/>
      <c r="AC327" s="38"/>
      <c r="AD327" s="38"/>
      <c r="AE327" s="38"/>
      <c r="AR327" s="193" t="s">
        <v>124</v>
      </c>
      <c r="AT327" s="193" t="s">
        <v>119</v>
      </c>
      <c r="AU327" s="193" t="s">
        <v>72</v>
      </c>
      <c r="AY327" s="17" t="s">
        <v>125</v>
      </c>
      <c r="BE327" s="194">
        <f>IF(N327="základní",J327,0)</f>
        <v>0</v>
      </c>
      <c r="BF327" s="194">
        <f>IF(N327="snížená",J327,0)</f>
        <v>0</v>
      </c>
      <c r="BG327" s="194">
        <f>IF(N327="zákl. přenesená",J327,0)</f>
        <v>0</v>
      </c>
      <c r="BH327" s="194">
        <f>IF(N327="sníž. přenesená",J327,0)</f>
        <v>0</v>
      </c>
      <c r="BI327" s="194">
        <f>IF(N327="nulová",J327,0)</f>
        <v>0</v>
      </c>
      <c r="BJ327" s="17" t="s">
        <v>80</v>
      </c>
      <c r="BK327" s="194">
        <f>ROUND(I327*H327,2)</f>
        <v>0</v>
      </c>
      <c r="BL327" s="17" t="s">
        <v>124</v>
      </c>
      <c r="BM327" s="193" t="s">
        <v>409</v>
      </c>
    </row>
    <row r="328" s="2" customFormat="1">
      <c r="A328" s="38"/>
      <c r="B328" s="39"/>
      <c r="C328" s="40"/>
      <c r="D328" s="195" t="s">
        <v>126</v>
      </c>
      <c r="E328" s="40"/>
      <c r="F328" s="196" t="s">
        <v>408</v>
      </c>
      <c r="G328" s="40"/>
      <c r="H328" s="40"/>
      <c r="I328" s="197"/>
      <c r="J328" s="40"/>
      <c r="K328" s="40"/>
      <c r="L328" s="44"/>
      <c r="M328" s="198"/>
      <c r="N328" s="199"/>
      <c r="O328" s="84"/>
      <c r="P328" s="84"/>
      <c r="Q328" s="84"/>
      <c r="R328" s="84"/>
      <c r="S328" s="84"/>
      <c r="T328" s="85"/>
      <c r="U328" s="38"/>
      <c r="V328" s="38"/>
      <c r="W328" s="38"/>
      <c r="X328" s="38"/>
      <c r="Y328" s="38"/>
      <c r="Z328" s="38"/>
      <c r="AA328" s="38"/>
      <c r="AB328" s="38"/>
      <c r="AC328" s="38"/>
      <c r="AD328" s="38"/>
      <c r="AE328" s="38"/>
      <c r="AT328" s="17" t="s">
        <v>126</v>
      </c>
      <c r="AU328" s="17" t="s">
        <v>72</v>
      </c>
    </row>
    <row r="329" s="12" customFormat="1">
      <c r="A329" s="12"/>
      <c r="B329" s="211"/>
      <c r="C329" s="212"/>
      <c r="D329" s="195" t="s">
        <v>135</v>
      </c>
      <c r="E329" s="213" t="s">
        <v>19</v>
      </c>
      <c r="F329" s="214" t="s">
        <v>401</v>
      </c>
      <c r="G329" s="212"/>
      <c r="H329" s="213" t="s">
        <v>19</v>
      </c>
      <c r="I329" s="215"/>
      <c r="J329" s="212"/>
      <c r="K329" s="212"/>
      <c r="L329" s="216"/>
      <c r="M329" s="217"/>
      <c r="N329" s="218"/>
      <c r="O329" s="218"/>
      <c r="P329" s="218"/>
      <c r="Q329" s="218"/>
      <c r="R329" s="218"/>
      <c r="S329" s="218"/>
      <c r="T329" s="219"/>
      <c r="U329" s="12"/>
      <c r="V329" s="12"/>
      <c r="W329" s="12"/>
      <c r="X329" s="12"/>
      <c r="Y329" s="12"/>
      <c r="Z329" s="12"/>
      <c r="AA329" s="12"/>
      <c r="AB329" s="12"/>
      <c r="AC329" s="12"/>
      <c r="AD329" s="12"/>
      <c r="AE329" s="12"/>
      <c r="AT329" s="220" t="s">
        <v>135</v>
      </c>
      <c r="AU329" s="220" t="s">
        <v>72</v>
      </c>
      <c r="AV329" s="12" t="s">
        <v>80</v>
      </c>
      <c r="AW329" s="12" t="s">
        <v>33</v>
      </c>
      <c r="AX329" s="12" t="s">
        <v>72</v>
      </c>
      <c r="AY329" s="220" t="s">
        <v>125</v>
      </c>
    </row>
    <row r="330" s="12" customFormat="1">
      <c r="A330" s="12"/>
      <c r="B330" s="211"/>
      <c r="C330" s="212"/>
      <c r="D330" s="195" t="s">
        <v>135</v>
      </c>
      <c r="E330" s="213" t="s">
        <v>19</v>
      </c>
      <c r="F330" s="214" t="s">
        <v>410</v>
      </c>
      <c r="G330" s="212"/>
      <c r="H330" s="213" t="s">
        <v>19</v>
      </c>
      <c r="I330" s="215"/>
      <c r="J330" s="212"/>
      <c r="K330" s="212"/>
      <c r="L330" s="216"/>
      <c r="M330" s="217"/>
      <c r="N330" s="218"/>
      <c r="O330" s="218"/>
      <c r="P330" s="218"/>
      <c r="Q330" s="218"/>
      <c r="R330" s="218"/>
      <c r="S330" s="218"/>
      <c r="T330" s="219"/>
      <c r="U330" s="12"/>
      <c r="V330" s="12"/>
      <c r="W330" s="12"/>
      <c r="X330" s="12"/>
      <c r="Y330" s="12"/>
      <c r="Z330" s="12"/>
      <c r="AA330" s="12"/>
      <c r="AB330" s="12"/>
      <c r="AC330" s="12"/>
      <c r="AD330" s="12"/>
      <c r="AE330" s="12"/>
      <c r="AT330" s="220" t="s">
        <v>135</v>
      </c>
      <c r="AU330" s="220" t="s">
        <v>72</v>
      </c>
      <c r="AV330" s="12" t="s">
        <v>80</v>
      </c>
      <c r="AW330" s="12" t="s">
        <v>33</v>
      </c>
      <c r="AX330" s="12" t="s">
        <v>72</v>
      </c>
      <c r="AY330" s="220" t="s">
        <v>125</v>
      </c>
    </row>
    <row r="331" s="12" customFormat="1">
      <c r="A331" s="12"/>
      <c r="B331" s="211"/>
      <c r="C331" s="212"/>
      <c r="D331" s="195" t="s">
        <v>135</v>
      </c>
      <c r="E331" s="213" t="s">
        <v>19</v>
      </c>
      <c r="F331" s="214" t="s">
        <v>403</v>
      </c>
      <c r="G331" s="212"/>
      <c r="H331" s="213" t="s">
        <v>19</v>
      </c>
      <c r="I331" s="215"/>
      <c r="J331" s="212"/>
      <c r="K331" s="212"/>
      <c r="L331" s="216"/>
      <c r="M331" s="217"/>
      <c r="N331" s="218"/>
      <c r="O331" s="218"/>
      <c r="P331" s="218"/>
      <c r="Q331" s="218"/>
      <c r="R331" s="218"/>
      <c r="S331" s="218"/>
      <c r="T331" s="219"/>
      <c r="U331" s="12"/>
      <c r="V331" s="12"/>
      <c r="W331" s="12"/>
      <c r="X331" s="12"/>
      <c r="Y331" s="12"/>
      <c r="Z331" s="12"/>
      <c r="AA331" s="12"/>
      <c r="AB331" s="12"/>
      <c r="AC331" s="12"/>
      <c r="AD331" s="12"/>
      <c r="AE331" s="12"/>
      <c r="AT331" s="220" t="s">
        <v>135</v>
      </c>
      <c r="AU331" s="220" t="s">
        <v>72</v>
      </c>
      <c r="AV331" s="12" t="s">
        <v>80</v>
      </c>
      <c r="AW331" s="12" t="s">
        <v>33</v>
      </c>
      <c r="AX331" s="12" t="s">
        <v>72</v>
      </c>
      <c r="AY331" s="220" t="s">
        <v>125</v>
      </c>
    </row>
    <row r="332" s="12" customFormat="1">
      <c r="A332" s="12"/>
      <c r="B332" s="211"/>
      <c r="C332" s="212"/>
      <c r="D332" s="195" t="s">
        <v>135</v>
      </c>
      <c r="E332" s="213" t="s">
        <v>19</v>
      </c>
      <c r="F332" s="214" t="s">
        <v>404</v>
      </c>
      <c r="G332" s="212"/>
      <c r="H332" s="213" t="s">
        <v>19</v>
      </c>
      <c r="I332" s="215"/>
      <c r="J332" s="212"/>
      <c r="K332" s="212"/>
      <c r="L332" s="216"/>
      <c r="M332" s="217"/>
      <c r="N332" s="218"/>
      <c r="O332" s="218"/>
      <c r="P332" s="218"/>
      <c r="Q332" s="218"/>
      <c r="R332" s="218"/>
      <c r="S332" s="218"/>
      <c r="T332" s="219"/>
      <c r="U332" s="12"/>
      <c r="V332" s="12"/>
      <c r="W332" s="12"/>
      <c r="X332" s="12"/>
      <c r="Y332" s="12"/>
      <c r="Z332" s="12"/>
      <c r="AA332" s="12"/>
      <c r="AB332" s="12"/>
      <c r="AC332" s="12"/>
      <c r="AD332" s="12"/>
      <c r="AE332" s="12"/>
      <c r="AT332" s="220" t="s">
        <v>135</v>
      </c>
      <c r="AU332" s="220" t="s">
        <v>72</v>
      </c>
      <c r="AV332" s="12" t="s">
        <v>80</v>
      </c>
      <c r="AW332" s="12" t="s">
        <v>33</v>
      </c>
      <c r="AX332" s="12" t="s">
        <v>72</v>
      </c>
      <c r="AY332" s="220" t="s">
        <v>125</v>
      </c>
    </row>
    <row r="333" s="12" customFormat="1">
      <c r="A333" s="12"/>
      <c r="B333" s="211"/>
      <c r="C333" s="212"/>
      <c r="D333" s="195" t="s">
        <v>135</v>
      </c>
      <c r="E333" s="213" t="s">
        <v>19</v>
      </c>
      <c r="F333" s="214" t="s">
        <v>405</v>
      </c>
      <c r="G333" s="212"/>
      <c r="H333" s="213" t="s">
        <v>19</v>
      </c>
      <c r="I333" s="215"/>
      <c r="J333" s="212"/>
      <c r="K333" s="212"/>
      <c r="L333" s="216"/>
      <c r="M333" s="217"/>
      <c r="N333" s="218"/>
      <c r="O333" s="218"/>
      <c r="P333" s="218"/>
      <c r="Q333" s="218"/>
      <c r="R333" s="218"/>
      <c r="S333" s="218"/>
      <c r="T333" s="219"/>
      <c r="U333" s="12"/>
      <c r="V333" s="12"/>
      <c r="W333" s="12"/>
      <c r="X333" s="12"/>
      <c r="Y333" s="12"/>
      <c r="Z333" s="12"/>
      <c r="AA333" s="12"/>
      <c r="AB333" s="12"/>
      <c r="AC333" s="12"/>
      <c r="AD333" s="12"/>
      <c r="AE333" s="12"/>
      <c r="AT333" s="220" t="s">
        <v>135</v>
      </c>
      <c r="AU333" s="220" t="s">
        <v>72</v>
      </c>
      <c r="AV333" s="12" t="s">
        <v>80</v>
      </c>
      <c r="AW333" s="12" t="s">
        <v>33</v>
      </c>
      <c r="AX333" s="12" t="s">
        <v>72</v>
      </c>
      <c r="AY333" s="220" t="s">
        <v>125</v>
      </c>
    </row>
    <row r="334" s="11" customFormat="1">
      <c r="A334" s="11"/>
      <c r="B334" s="200"/>
      <c r="C334" s="201"/>
      <c r="D334" s="195" t="s">
        <v>135</v>
      </c>
      <c r="E334" s="202" t="s">
        <v>19</v>
      </c>
      <c r="F334" s="203" t="s">
        <v>406</v>
      </c>
      <c r="G334" s="201"/>
      <c r="H334" s="204">
        <v>1465.46</v>
      </c>
      <c r="I334" s="205"/>
      <c r="J334" s="201"/>
      <c r="K334" s="201"/>
      <c r="L334" s="206"/>
      <c r="M334" s="207"/>
      <c r="N334" s="208"/>
      <c r="O334" s="208"/>
      <c r="P334" s="208"/>
      <c r="Q334" s="208"/>
      <c r="R334" s="208"/>
      <c r="S334" s="208"/>
      <c r="T334" s="209"/>
      <c r="U334" s="11"/>
      <c r="V334" s="11"/>
      <c r="W334" s="11"/>
      <c r="X334" s="11"/>
      <c r="Y334" s="11"/>
      <c r="Z334" s="11"/>
      <c r="AA334" s="11"/>
      <c r="AB334" s="11"/>
      <c r="AC334" s="11"/>
      <c r="AD334" s="11"/>
      <c r="AE334" s="11"/>
      <c r="AT334" s="210" t="s">
        <v>135</v>
      </c>
      <c r="AU334" s="210" t="s">
        <v>72</v>
      </c>
      <c r="AV334" s="11" t="s">
        <v>82</v>
      </c>
      <c r="AW334" s="11" t="s">
        <v>33</v>
      </c>
      <c r="AX334" s="11" t="s">
        <v>72</v>
      </c>
      <c r="AY334" s="210" t="s">
        <v>125</v>
      </c>
    </row>
    <row r="335" s="13" customFormat="1">
      <c r="A335" s="13"/>
      <c r="B335" s="221"/>
      <c r="C335" s="222"/>
      <c r="D335" s="195" t="s">
        <v>135</v>
      </c>
      <c r="E335" s="223" t="s">
        <v>19</v>
      </c>
      <c r="F335" s="224" t="s">
        <v>141</v>
      </c>
      <c r="G335" s="222"/>
      <c r="H335" s="225">
        <v>1465.46</v>
      </c>
      <c r="I335" s="226"/>
      <c r="J335" s="222"/>
      <c r="K335" s="222"/>
      <c r="L335" s="227"/>
      <c r="M335" s="228"/>
      <c r="N335" s="229"/>
      <c r="O335" s="229"/>
      <c r="P335" s="229"/>
      <c r="Q335" s="229"/>
      <c r="R335" s="229"/>
      <c r="S335" s="229"/>
      <c r="T335" s="230"/>
      <c r="U335" s="13"/>
      <c r="V335" s="13"/>
      <c r="W335" s="13"/>
      <c r="X335" s="13"/>
      <c r="Y335" s="13"/>
      <c r="Z335" s="13"/>
      <c r="AA335" s="13"/>
      <c r="AB335" s="13"/>
      <c r="AC335" s="13"/>
      <c r="AD335" s="13"/>
      <c r="AE335" s="13"/>
      <c r="AT335" s="231" t="s">
        <v>135</v>
      </c>
      <c r="AU335" s="231" t="s">
        <v>72</v>
      </c>
      <c r="AV335" s="13" t="s">
        <v>124</v>
      </c>
      <c r="AW335" s="13" t="s">
        <v>33</v>
      </c>
      <c r="AX335" s="13" t="s">
        <v>80</v>
      </c>
      <c r="AY335" s="231" t="s">
        <v>125</v>
      </c>
    </row>
    <row r="336" s="2" customFormat="1" ht="24.15" customHeight="1">
      <c r="A336" s="38"/>
      <c r="B336" s="39"/>
      <c r="C336" s="182" t="s">
        <v>411</v>
      </c>
      <c r="D336" s="182" t="s">
        <v>119</v>
      </c>
      <c r="E336" s="183" t="s">
        <v>308</v>
      </c>
      <c r="F336" s="184" t="s">
        <v>288</v>
      </c>
      <c r="G336" s="185" t="s">
        <v>144</v>
      </c>
      <c r="H336" s="186">
        <v>171.63499999999999</v>
      </c>
      <c r="I336" s="187"/>
      <c r="J336" s="188">
        <f>ROUND(I336*H336,2)</f>
        <v>0</v>
      </c>
      <c r="K336" s="184" t="s">
        <v>123</v>
      </c>
      <c r="L336" s="44"/>
      <c r="M336" s="189" t="s">
        <v>19</v>
      </c>
      <c r="N336" s="190" t="s">
        <v>43</v>
      </c>
      <c r="O336" s="84"/>
      <c r="P336" s="191">
        <f>O336*H336</f>
        <v>0</v>
      </c>
      <c r="Q336" s="191">
        <v>0</v>
      </c>
      <c r="R336" s="191">
        <f>Q336*H336</f>
        <v>0</v>
      </c>
      <c r="S336" s="191">
        <v>0</v>
      </c>
      <c r="T336" s="192">
        <f>S336*H336</f>
        <v>0</v>
      </c>
      <c r="U336" s="38"/>
      <c r="V336" s="38"/>
      <c r="W336" s="38"/>
      <c r="X336" s="38"/>
      <c r="Y336" s="38"/>
      <c r="Z336" s="38"/>
      <c r="AA336" s="38"/>
      <c r="AB336" s="38"/>
      <c r="AC336" s="38"/>
      <c r="AD336" s="38"/>
      <c r="AE336" s="38"/>
      <c r="AR336" s="193" t="s">
        <v>124</v>
      </c>
      <c r="AT336" s="193" t="s">
        <v>119</v>
      </c>
      <c r="AU336" s="193" t="s">
        <v>72</v>
      </c>
      <c r="AY336" s="17" t="s">
        <v>125</v>
      </c>
      <c r="BE336" s="194">
        <f>IF(N336="základní",J336,0)</f>
        <v>0</v>
      </c>
      <c r="BF336" s="194">
        <f>IF(N336="snížená",J336,0)</f>
        <v>0</v>
      </c>
      <c r="BG336" s="194">
        <f>IF(N336="zákl. přenesená",J336,0)</f>
        <v>0</v>
      </c>
      <c r="BH336" s="194">
        <f>IF(N336="sníž. přenesená",J336,0)</f>
        <v>0</v>
      </c>
      <c r="BI336" s="194">
        <f>IF(N336="nulová",J336,0)</f>
        <v>0</v>
      </c>
      <c r="BJ336" s="17" t="s">
        <v>80</v>
      </c>
      <c r="BK336" s="194">
        <f>ROUND(I336*H336,2)</f>
        <v>0</v>
      </c>
      <c r="BL336" s="17" t="s">
        <v>124</v>
      </c>
      <c r="BM336" s="193" t="s">
        <v>412</v>
      </c>
    </row>
    <row r="337" s="2" customFormat="1">
      <c r="A337" s="38"/>
      <c r="B337" s="39"/>
      <c r="C337" s="40"/>
      <c r="D337" s="195" t="s">
        <v>126</v>
      </c>
      <c r="E337" s="40"/>
      <c r="F337" s="196" t="s">
        <v>288</v>
      </c>
      <c r="G337" s="40"/>
      <c r="H337" s="40"/>
      <c r="I337" s="197"/>
      <c r="J337" s="40"/>
      <c r="K337" s="40"/>
      <c r="L337" s="44"/>
      <c r="M337" s="198"/>
      <c r="N337" s="199"/>
      <c r="O337" s="84"/>
      <c r="P337" s="84"/>
      <c r="Q337" s="84"/>
      <c r="R337" s="84"/>
      <c r="S337" s="84"/>
      <c r="T337" s="85"/>
      <c r="U337" s="38"/>
      <c r="V337" s="38"/>
      <c r="W337" s="38"/>
      <c r="X337" s="38"/>
      <c r="Y337" s="38"/>
      <c r="Z337" s="38"/>
      <c r="AA337" s="38"/>
      <c r="AB337" s="38"/>
      <c r="AC337" s="38"/>
      <c r="AD337" s="38"/>
      <c r="AE337" s="38"/>
      <c r="AT337" s="17" t="s">
        <v>126</v>
      </c>
      <c r="AU337" s="17" t="s">
        <v>72</v>
      </c>
    </row>
    <row r="338" s="12" customFormat="1">
      <c r="A338" s="12"/>
      <c r="B338" s="211"/>
      <c r="C338" s="212"/>
      <c r="D338" s="195" t="s">
        <v>135</v>
      </c>
      <c r="E338" s="213" t="s">
        <v>19</v>
      </c>
      <c r="F338" s="214" t="s">
        <v>413</v>
      </c>
      <c r="G338" s="212"/>
      <c r="H338" s="213" t="s">
        <v>19</v>
      </c>
      <c r="I338" s="215"/>
      <c r="J338" s="212"/>
      <c r="K338" s="212"/>
      <c r="L338" s="216"/>
      <c r="M338" s="217"/>
      <c r="N338" s="218"/>
      <c r="O338" s="218"/>
      <c r="P338" s="218"/>
      <c r="Q338" s="218"/>
      <c r="R338" s="218"/>
      <c r="S338" s="218"/>
      <c r="T338" s="219"/>
      <c r="U338" s="12"/>
      <c r="V338" s="12"/>
      <c r="W338" s="12"/>
      <c r="X338" s="12"/>
      <c r="Y338" s="12"/>
      <c r="Z338" s="12"/>
      <c r="AA338" s="12"/>
      <c r="AB338" s="12"/>
      <c r="AC338" s="12"/>
      <c r="AD338" s="12"/>
      <c r="AE338" s="12"/>
      <c r="AT338" s="220" t="s">
        <v>135</v>
      </c>
      <c r="AU338" s="220" t="s">
        <v>72</v>
      </c>
      <c r="AV338" s="12" t="s">
        <v>80</v>
      </c>
      <c r="AW338" s="12" t="s">
        <v>33</v>
      </c>
      <c r="AX338" s="12" t="s">
        <v>72</v>
      </c>
      <c r="AY338" s="220" t="s">
        <v>125</v>
      </c>
    </row>
    <row r="339" s="11" customFormat="1">
      <c r="A339" s="11"/>
      <c r="B339" s="200"/>
      <c r="C339" s="201"/>
      <c r="D339" s="195" t="s">
        <v>135</v>
      </c>
      <c r="E339" s="202" t="s">
        <v>19</v>
      </c>
      <c r="F339" s="203" t="s">
        <v>414</v>
      </c>
      <c r="G339" s="201"/>
      <c r="H339" s="204">
        <v>151.99700000000001</v>
      </c>
      <c r="I339" s="205"/>
      <c r="J339" s="201"/>
      <c r="K339" s="201"/>
      <c r="L339" s="206"/>
      <c r="M339" s="207"/>
      <c r="N339" s="208"/>
      <c r="O339" s="208"/>
      <c r="P339" s="208"/>
      <c r="Q339" s="208"/>
      <c r="R339" s="208"/>
      <c r="S339" s="208"/>
      <c r="T339" s="209"/>
      <c r="U339" s="11"/>
      <c r="V339" s="11"/>
      <c r="W339" s="11"/>
      <c r="X339" s="11"/>
      <c r="Y339" s="11"/>
      <c r="Z339" s="11"/>
      <c r="AA339" s="11"/>
      <c r="AB339" s="11"/>
      <c r="AC339" s="11"/>
      <c r="AD339" s="11"/>
      <c r="AE339" s="11"/>
      <c r="AT339" s="210" t="s">
        <v>135</v>
      </c>
      <c r="AU339" s="210" t="s">
        <v>72</v>
      </c>
      <c r="AV339" s="11" t="s">
        <v>82</v>
      </c>
      <c r="AW339" s="11" t="s">
        <v>33</v>
      </c>
      <c r="AX339" s="11" t="s">
        <v>72</v>
      </c>
      <c r="AY339" s="210" t="s">
        <v>125</v>
      </c>
    </row>
    <row r="340" s="11" customFormat="1">
      <c r="A340" s="11"/>
      <c r="B340" s="200"/>
      <c r="C340" s="201"/>
      <c r="D340" s="195" t="s">
        <v>135</v>
      </c>
      <c r="E340" s="202" t="s">
        <v>19</v>
      </c>
      <c r="F340" s="203" t="s">
        <v>415</v>
      </c>
      <c r="G340" s="201"/>
      <c r="H340" s="204">
        <v>19.638000000000002</v>
      </c>
      <c r="I340" s="205"/>
      <c r="J340" s="201"/>
      <c r="K340" s="201"/>
      <c r="L340" s="206"/>
      <c r="M340" s="207"/>
      <c r="N340" s="208"/>
      <c r="O340" s="208"/>
      <c r="P340" s="208"/>
      <c r="Q340" s="208"/>
      <c r="R340" s="208"/>
      <c r="S340" s="208"/>
      <c r="T340" s="209"/>
      <c r="U340" s="11"/>
      <c r="V340" s="11"/>
      <c r="W340" s="11"/>
      <c r="X340" s="11"/>
      <c r="Y340" s="11"/>
      <c r="Z340" s="11"/>
      <c r="AA340" s="11"/>
      <c r="AB340" s="11"/>
      <c r="AC340" s="11"/>
      <c r="AD340" s="11"/>
      <c r="AE340" s="11"/>
      <c r="AT340" s="210" t="s">
        <v>135</v>
      </c>
      <c r="AU340" s="210" t="s">
        <v>72</v>
      </c>
      <c r="AV340" s="11" t="s">
        <v>82</v>
      </c>
      <c r="AW340" s="11" t="s">
        <v>33</v>
      </c>
      <c r="AX340" s="11" t="s">
        <v>72</v>
      </c>
      <c r="AY340" s="210" t="s">
        <v>125</v>
      </c>
    </row>
    <row r="341" s="13" customFormat="1">
      <c r="A341" s="13"/>
      <c r="B341" s="221"/>
      <c r="C341" s="222"/>
      <c r="D341" s="195" t="s">
        <v>135</v>
      </c>
      <c r="E341" s="223" t="s">
        <v>19</v>
      </c>
      <c r="F341" s="224" t="s">
        <v>141</v>
      </c>
      <c r="G341" s="222"/>
      <c r="H341" s="225">
        <v>171.63499999999999</v>
      </c>
      <c r="I341" s="226"/>
      <c r="J341" s="222"/>
      <c r="K341" s="222"/>
      <c r="L341" s="227"/>
      <c r="M341" s="228"/>
      <c r="N341" s="229"/>
      <c r="O341" s="229"/>
      <c r="P341" s="229"/>
      <c r="Q341" s="229"/>
      <c r="R341" s="229"/>
      <c r="S341" s="229"/>
      <c r="T341" s="230"/>
      <c r="U341" s="13"/>
      <c r="V341" s="13"/>
      <c r="W341" s="13"/>
      <c r="X341" s="13"/>
      <c r="Y341" s="13"/>
      <c r="Z341" s="13"/>
      <c r="AA341" s="13"/>
      <c r="AB341" s="13"/>
      <c r="AC341" s="13"/>
      <c r="AD341" s="13"/>
      <c r="AE341" s="13"/>
      <c r="AT341" s="231" t="s">
        <v>135</v>
      </c>
      <c r="AU341" s="231" t="s">
        <v>72</v>
      </c>
      <c r="AV341" s="13" t="s">
        <v>124</v>
      </c>
      <c r="AW341" s="13" t="s">
        <v>33</v>
      </c>
      <c r="AX341" s="13" t="s">
        <v>80</v>
      </c>
      <c r="AY341" s="231" t="s">
        <v>125</v>
      </c>
    </row>
    <row r="342" s="2" customFormat="1" ht="66.75" customHeight="1">
      <c r="A342" s="38"/>
      <c r="B342" s="39"/>
      <c r="C342" s="182" t="s">
        <v>276</v>
      </c>
      <c r="D342" s="182" t="s">
        <v>119</v>
      </c>
      <c r="E342" s="183" t="s">
        <v>416</v>
      </c>
      <c r="F342" s="184" t="s">
        <v>417</v>
      </c>
      <c r="G342" s="185" t="s">
        <v>144</v>
      </c>
      <c r="H342" s="186">
        <v>13.632</v>
      </c>
      <c r="I342" s="187"/>
      <c r="J342" s="188">
        <f>ROUND(I342*H342,2)</f>
        <v>0</v>
      </c>
      <c r="K342" s="184" t="s">
        <v>123</v>
      </c>
      <c r="L342" s="44"/>
      <c r="M342" s="189" t="s">
        <v>19</v>
      </c>
      <c r="N342" s="190" t="s">
        <v>43</v>
      </c>
      <c r="O342" s="84"/>
      <c r="P342" s="191">
        <f>O342*H342</f>
        <v>0</v>
      </c>
      <c r="Q342" s="191">
        <v>0</v>
      </c>
      <c r="R342" s="191">
        <f>Q342*H342</f>
        <v>0</v>
      </c>
      <c r="S342" s="191">
        <v>0</v>
      </c>
      <c r="T342" s="192">
        <f>S342*H342</f>
        <v>0</v>
      </c>
      <c r="U342" s="38"/>
      <c r="V342" s="38"/>
      <c r="W342" s="38"/>
      <c r="X342" s="38"/>
      <c r="Y342" s="38"/>
      <c r="Z342" s="38"/>
      <c r="AA342" s="38"/>
      <c r="AB342" s="38"/>
      <c r="AC342" s="38"/>
      <c r="AD342" s="38"/>
      <c r="AE342" s="38"/>
      <c r="AR342" s="193" t="s">
        <v>124</v>
      </c>
      <c r="AT342" s="193" t="s">
        <v>119</v>
      </c>
      <c r="AU342" s="193" t="s">
        <v>72</v>
      </c>
      <c r="AY342" s="17" t="s">
        <v>125</v>
      </c>
      <c r="BE342" s="194">
        <f>IF(N342="základní",J342,0)</f>
        <v>0</v>
      </c>
      <c r="BF342" s="194">
        <f>IF(N342="snížená",J342,0)</f>
        <v>0</v>
      </c>
      <c r="BG342" s="194">
        <f>IF(N342="zákl. přenesená",J342,0)</f>
        <v>0</v>
      </c>
      <c r="BH342" s="194">
        <f>IF(N342="sníž. přenesená",J342,0)</f>
        <v>0</v>
      </c>
      <c r="BI342" s="194">
        <f>IF(N342="nulová",J342,0)</f>
        <v>0</v>
      </c>
      <c r="BJ342" s="17" t="s">
        <v>80</v>
      </c>
      <c r="BK342" s="194">
        <f>ROUND(I342*H342,2)</f>
        <v>0</v>
      </c>
      <c r="BL342" s="17" t="s">
        <v>124</v>
      </c>
      <c r="BM342" s="193" t="s">
        <v>418</v>
      </c>
    </row>
    <row r="343" s="2" customFormat="1">
      <c r="A343" s="38"/>
      <c r="B343" s="39"/>
      <c r="C343" s="40"/>
      <c r="D343" s="195" t="s">
        <v>126</v>
      </c>
      <c r="E343" s="40"/>
      <c r="F343" s="196" t="s">
        <v>417</v>
      </c>
      <c r="G343" s="40"/>
      <c r="H343" s="40"/>
      <c r="I343" s="197"/>
      <c r="J343" s="40"/>
      <c r="K343" s="40"/>
      <c r="L343" s="44"/>
      <c r="M343" s="198"/>
      <c r="N343" s="199"/>
      <c r="O343" s="84"/>
      <c r="P343" s="84"/>
      <c r="Q343" s="84"/>
      <c r="R343" s="84"/>
      <c r="S343" s="84"/>
      <c r="T343" s="85"/>
      <c r="U343" s="38"/>
      <c r="V343" s="38"/>
      <c r="W343" s="38"/>
      <c r="X343" s="38"/>
      <c r="Y343" s="38"/>
      <c r="Z343" s="38"/>
      <c r="AA343" s="38"/>
      <c r="AB343" s="38"/>
      <c r="AC343" s="38"/>
      <c r="AD343" s="38"/>
      <c r="AE343" s="38"/>
      <c r="AT343" s="17" t="s">
        <v>126</v>
      </c>
      <c r="AU343" s="17" t="s">
        <v>72</v>
      </c>
    </row>
    <row r="344" s="12" customFormat="1">
      <c r="A344" s="12"/>
      <c r="B344" s="211"/>
      <c r="C344" s="212"/>
      <c r="D344" s="195" t="s">
        <v>135</v>
      </c>
      <c r="E344" s="213" t="s">
        <v>19</v>
      </c>
      <c r="F344" s="214" t="s">
        <v>419</v>
      </c>
      <c r="G344" s="212"/>
      <c r="H344" s="213" t="s">
        <v>19</v>
      </c>
      <c r="I344" s="215"/>
      <c r="J344" s="212"/>
      <c r="K344" s="212"/>
      <c r="L344" s="216"/>
      <c r="M344" s="217"/>
      <c r="N344" s="218"/>
      <c r="O344" s="218"/>
      <c r="P344" s="218"/>
      <c r="Q344" s="218"/>
      <c r="R344" s="218"/>
      <c r="S344" s="218"/>
      <c r="T344" s="219"/>
      <c r="U344" s="12"/>
      <c r="V344" s="12"/>
      <c r="W344" s="12"/>
      <c r="X344" s="12"/>
      <c r="Y344" s="12"/>
      <c r="Z344" s="12"/>
      <c r="AA344" s="12"/>
      <c r="AB344" s="12"/>
      <c r="AC344" s="12"/>
      <c r="AD344" s="12"/>
      <c r="AE344" s="12"/>
      <c r="AT344" s="220" t="s">
        <v>135</v>
      </c>
      <c r="AU344" s="220" t="s">
        <v>72</v>
      </c>
      <c r="AV344" s="12" t="s">
        <v>80</v>
      </c>
      <c r="AW344" s="12" t="s">
        <v>33</v>
      </c>
      <c r="AX344" s="12" t="s">
        <v>72</v>
      </c>
      <c r="AY344" s="220" t="s">
        <v>125</v>
      </c>
    </row>
    <row r="345" s="11" customFormat="1">
      <c r="A345" s="11"/>
      <c r="B345" s="200"/>
      <c r="C345" s="201"/>
      <c r="D345" s="195" t="s">
        <v>135</v>
      </c>
      <c r="E345" s="202" t="s">
        <v>19</v>
      </c>
      <c r="F345" s="203" t="s">
        <v>420</v>
      </c>
      <c r="G345" s="201"/>
      <c r="H345" s="204">
        <v>13.632</v>
      </c>
      <c r="I345" s="205"/>
      <c r="J345" s="201"/>
      <c r="K345" s="201"/>
      <c r="L345" s="206"/>
      <c r="M345" s="207"/>
      <c r="N345" s="208"/>
      <c r="O345" s="208"/>
      <c r="P345" s="208"/>
      <c r="Q345" s="208"/>
      <c r="R345" s="208"/>
      <c r="S345" s="208"/>
      <c r="T345" s="209"/>
      <c r="U345" s="11"/>
      <c r="V345" s="11"/>
      <c r="W345" s="11"/>
      <c r="X345" s="11"/>
      <c r="Y345" s="11"/>
      <c r="Z345" s="11"/>
      <c r="AA345" s="11"/>
      <c r="AB345" s="11"/>
      <c r="AC345" s="11"/>
      <c r="AD345" s="11"/>
      <c r="AE345" s="11"/>
      <c r="AT345" s="210" t="s">
        <v>135</v>
      </c>
      <c r="AU345" s="210" t="s">
        <v>72</v>
      </c>
      <c r="AV345" s="11" t="s">
        <v>82</v>
      </c>
      <c r="AW345" s="11" t="s">
        <v>33</v>
      </c>
      <c r="AX345" s="11" t="s">
        <v>72</v>
      </c>
      <c r="AY345" s="210" t="s">
        <v>125</v>
      </c>
    </row>
    <row r="346" s="13" customFormat="1">
      <c r="A346" s="13"/>
      <c r="B346" s="221"/>
      <c r="C346" s="222"/>
      <c r="D346" s="195" t="s">
        <v>135</v>
      </c>
      <c r="E346" s="223" t="s">
        <v>19</v>
      </c>
      <c r="F346" s="224" t="s">
        <v>141</v>
      </c>
      <c r="G346" s="222"/>
      <c r="H346" s="225">
        <v>13.632</v>
      </c>
      <c r="I346" s="226"/>
      <c r="J346" s="222"/>
      <c r="K346" s="222"/>
      <c r="L346" s="227"/>
      <c r="M346" s="228"/>
      <c r="N346" s="229"/>
      <c r="O346" s="229"/>
      <c r="P346" s="229"/>
      <c r="Q346" s="229"/>
      <c r="R346" s="229"/>
      <c r="S346" s="229"/>
      <c r="T346" s="230"/>
      <c r="U346" s="13"/>
      <c r="V346" s="13"/>
      <c r="W346" s="13"/>
      <c r="X346" s="13"/>
      <c r="Y346" s="13"/>
      <c r="Z346" s="13"/>
      <c r="AA346" s="13"/>
      <c r="AB346" s="13"/>
      <c r="AC346" s="13"/>
      <c r="AD346" s="13"/>
      <c r="AE346" s="13"/>
      <c r="AT346" s="231" t="s">
        <v>135</v>
      </c>
      <c r="AU346" s="231" t="s">
        <v>72</v>
      </c>
      <c r="AV346" s="13" t="s">
        <v>124</v>
      </c>
      <c r="AW346" s="13" t="s">
        <v>33</v>
      </c>
      <c r="AX346" s="13" t="s">
        <v>80</v>
      </c>
      <c r="AY346" s="231" t="s">
        <v>125</v>
      </c>
    </row>
    <row r="347" s="2" customFormat="1" ht="66.75" customHeight="1">
      <c r="A347" s="38"/>
      <c r="B347" s="39"/>
      <c r="C347" s="182" t="s">
        <v>421</v>
      </c>
      <c r="D347" s="182" t="s">
        <v>119</v>
      </c>
      <c r="E347" s="183" t="s">
        <v>407</v>
      </c>
      <c r="F347" s="184" t="s">
        <v>408</v>
      </c>
      <c r="G347" s="185" t="s">
        <v>144</v>
      </c>
      <c r="H347" s="186">
        <v>78.340999999999994</v>
      </c>
      <c r="I347" s="187"/>
      <c r="J347" s="188">
        <f>ROUND(I347*H347,2)</f>
        <v>0</v>
      </c>
      <c r="K347" s="184" t="s">
        <v>123</v>
      </c>
      <c r="L347" s="44"/>
      <c r="M347" s="189" t="s">
        <v>19</v>
      </c>
      <c r="N347" s="190" t="s">
        <v>43</v>
      </c>
      <c r="O347" s="84"/>
      <c r="P347" s="191">
        <f>O347*H347</f>
        <v>0</v>
      </c>
      <c r="Q347" s="191">
        <v>0</v>
      </c>
      <c r="R347" s="191">
        <f>Q347*H347</f>
        <v>0</v>
      </c>
      <c r="S347" s="191">
        <v>0</v>
      </c>
      <c r="T347" s="192">
        <f>S347*H347</f>
        <v>0</v>
      </c>
      <c r="U347" s="38"/>
      <c r="V347" s="38"/>
      <c r="W347" s="38"/>
      <c r="X347" s="38"/>
      <c r="Y347" s="38"/>
      <c r="Z347" s="38"/>
      <c r="AA347" s="38"/>
      <c r="AB347" s="38"/>
      <c r="AC347" s="38"/>
      <c r="AD347" s="38"/>
      <c r="AE347" s="38"/>
      <c r="AR347" s="193" t="s">
        <v>124</v>
      </c>
      <c r="AT347" s="193" t="s">
        <v>119</v>
      </c>
      <c r="AU347" s="193" t="s">
        <v>72</v>
      </c>
      <c r="AY347" s="17" t="s">
        <v>125</v>
      </c>
      <c r="BE347" s="194">
        <f>IF(N347="základní",J347,0)</f>
        <v>0</v>
      </c>
      <c r="BF347" s="194">
        <f>IF(N347="snížená",J347,0)</f>
        <v>0</v>
      </c>
      <c r="BG347" s="194">
        <f>IF(N347="zákl. přenesená",J347,0)</f>
        <v>0</v>
      </c>
      <c r="BH347" s="194">
        <f>IF(N347="sníž. přenesená",J347,0)</f>
        <v>0</v>
      </c>
      <c r="BI347" s="194">
        <f>IF(N347="nulová",J347,0)</f>
        <v>0</v>
      </c>
      <c r="BJ347" s="17" t="s">
        <v>80</v>
      </c>
      <c r="BK347" s="194">
        <f>ROUND(I347*H347,2)</f>
        <v>0</v>
      </c>
      <c r="BL347" s="17" t="s">
        <v>124</v>
      </c>
      <c r="BM347" s="193" t="s">
        <v>422</v>
      </c>
    </row>
    <row r="348" s="2" customFormat="1">
      <c r="A348" s="38"/>
      <c r="B348" s="39"/>
      <c r="C348" s="40"/>
      <c r="D348" s="195" t="s">
        <v>126</v>
      </c>
      <c r="E348" s="40"/>
      <c r="F348" s="196" t="s">
        <v>408</v>
      </c>
      <c r="G348" s="40"/>
      <c r="H348" s="40"/>
      <c r="I348" s="197"/>
      <c r="J348" s="40"/>
      <c r="K348" s="40"/>
      <c r="L348" s="44"/>
      <c r="M348" s="198"/>
      <c r="N348" s="199"/>
      <c r="O348" s="84"/>
      <c r="P348" s="84"/>
      <c r="Q348" s="84"/>
      <c r="R348" s="84"/>
      <c r="S348" s="84"/>
      <c r="T348" s="85"/>
      <c r="U348" s="38"/>
      <c r="V348" s="38"/>
      <c r="W348" s="38"/>
      <c r="X348" s="38"/>
      <c r="Y348" s="38"/>
      <c r="Z348" s="38"/>
      <c r="AA348" s="38"/>
      <c r="AB348" s="38"/>
      <c r="AC348" s="38"/>
      <c r="AD348" s="38"/>
      <c r="AE348" s="38"/>
      <c r="AT348" s="17" t="s">
        <v>126</v>
      </c>
      <c r="AU348" s="17" t="s">
        <v>72</v>
      </c>
    </row>
    <row r="349" s="12" customFormat="1">
      <c r="A349" s="12"/>
      <c r="B349" s="211"/>
      <c r="C349" s="212"/>
      <c r="D349" s="195" t="s">
        <v>135</v>
      </c>
      <c r="E349" s="213" t="s">
        <v>19</v>
      </c>
      <c r="F349" s="214" t="s">
        <v>423</v>
      </c>
      <c r="G349" s="212"/>
      <c r="H349" s="213" t="s">
        <v>19</v>
      </c>
      <c r="I349" s="215"/>
      <c r="J349" s="212"/>
      <c r="K349" s="212"/>
      <c r="L349" s="216"/>
      <c r="M349" s="217"/>
      <c r="N349" s="218"/>
      <c r="O349" s="218"/>
      <c r="P349" s="218"/>
      <c r="Q349" s="218"/>
      <c r="R349" s="218"/>
      <c r="S349" s="218"/>
      <c r="T349" s="219"/>
      <c r="U349" s="12"/>
      <c r="V349" s="12"/>
      <c r="W349" s="12"/>
      <c r="X349" s="12"/>
      <c r="Y349" s="12"/>
      <c r="Z349" s="12"/>
      <c r="AA349" s="12"/>
      <c r="AB349" s="12"/>
      <c r="AC349" s="12"/>
      <c r="AD349" s="12"/>
      <c r="AE349" s="12"/>
      <c r="AT349" s="220" t="s">
        <v>135</v>
      </c>
      <c r="AU349" s="220" t="s">
        <v>72</v>
      </c>
      <c r="AV349" s="12" t="s">
        <v>80</v>
      </c>
      <c r="AW349" s="12" t="s">
        <v>33</v>
      </c>
      <c r="AX349" s="12" t="s">
        <v>72</v>
      </c>
      <c r="AY349" s="220" t="s">
        <v>125</v>
      </c>
    </row>
    <row r="350" s="12" customFormat="1">
      <c r="A350" s="12"/>
      <c r="B350" s="211"/>
      <c r="C350" s="212"/>
      <c r="D350" s="195" t="s">
        <v>135</v>
      </c>
      <c r="E350" s="213" t="s">
        <v>19</v>
      </c>
      <c r="F350" s="214" t="s">
        <v>424</v>
      </c>
      <c r="G350" s="212"/>
      <c r="H350" s="213" t="s">
        <v>19</v>
      </c>
      <c r="I350" s="215"/>
      <c r="J350" s="212"/>
      <c r="K350" s="212"/>
      <c r="L350" s="216"/>
      <c r="M350" s="217"/>
      <c r="N350" s="218"/>
      <c r="O350" s="218"/>
      <c r="P350" s="218"/>
      <c r="Q350" s="218"/>
      <c r="R350" s="218"/>
      <c r="S350" s="218"/>
      <c r="T350" s="219"/>
      <c r="U350" s="12"/>
      <c r="V350" s="12"/>
      <c r="W350" s="12"/>
      <c r="X350" s="12"/>
      <c r="Y350" s="12"/>
      <c r="Z350" s="12"/>
      <c r="AA350" s="12"/>
      <c r="AB350" s="12"/>
      <c r="AC350" s="12"/>
      <c r="AD350" s="12"/>
      <c r="AE350" s="12"/>
      <c r="AT350" s="220" t="s">
        <v>135</v>
      </c>
      <c r="AU350" s="220" t="s">
        <v>72</v>
      </c>
      <c r="AV350" s="12" t="s">
        <v>80</v>
      </c>
      <c r="AW350" s="12" t="s">
        <v>33</v>
      </c>
      <c r="AX350" s="12" t="s">
        <v>72</v>
      </c>
      <c r="AY350" s="220" t="s">
        <v>125</v>
      </c>
    </row>
    <row r="351" s="12" customFormat="1">
      <c r="A351" s="12"/>
      <c r="B351" s="211"/>
      <c r="C351" s="212"/>
      <c r="D351" s="195" t="s">
        <v>135</v>
      </c>
      <c r="E351" s="213" t="s">
        <v>19</v>
      </c>
      <c r="F351" s="214" t="s">
        <v>425</v>
      </c>
      <c r="G351" s="212"/>
      <c r="H351" s="213" t="s">
        <v>19</v>
      </c>
      <c r="I351" s="215"/>
      <c r="J351" s="212"/>
      <c r="K351" s="212"/>
      <c r="L351" s="216"/>
      <c r="M351" s="217"/>
      <c r="N351" s="218"/>
      <c r="O351" s="218"/>
      <c r="P351" s="218"/>
      <c r="Q351" s="218"/>
      <c r="R351" s="218"/>
      <c r="S351" s="218"/>
      <c r="T351" s="219"/>
      <c r="U351" s="12"/>
      <c r="V351" s="12"/>
      <c r="W351" s="12"/>
      <c r="X351" s="12"/>
      <c r="Y351" s="12"/>
      <c r="Z351" s="12"/>
      <c r="AA351" s="12"/>
      <c r="AB351" s="12"/>
      <c r="AC351" s="12"/>
      <c r="AD351" s="12"/>
      <c r="AE351" s="12"/>
      <c r="AT351" s="220" t="s">
        <v>135</v>
      </c>
      <c r="AU351" s="220" t="s">
        <v>72</v>
      </c>
      <c r="AV351" s="12" t="s">
        <v>80</v>
      </c>
      <c r="AW351" s="12" t="s">
        <v>33</v>
      </c>
      <c r="AX351" s="12" t="s">
        <v>72</v>
      </c>
      <c r="AY351" s="220" t="s">
        <v>125</v>
      </c>
    </row>
    <row r="352" s="11" customFormat="1">
      <c r="A352" s="11"/>
      <c r="B352" s="200"/>
      <c r="C352" s="201"/>
      <c r="D352" s="195" t="s">
        <v>135</v>
      </c>
      <c r="E352" s="202" t="s">
        <v>19</v>
      </c>
      <c r="F352" s="203" t="s">
        <v>426</v>
      </c>
      <c r="G352" s="201"/>
      <c r="H352" s="204">
        <v>58.703000000000003</v>
      </c>
      <c r="I352" s="205"/>
      <c r="J352" s="201"/>
      <c r="K352" s="201"/>
      <c r="L352" s="206"/>
      <c r="M352" s="207"/>
      <c r="N352" s="208"/>
      <c r="O352" s="208"/>
      <c r="P352" s="208"/>
      <c r="Q352" s="208"/>
      <c r="R352" s="208"/>
      <c r="S352" s="208"/>
      <c r="T352" s="209"/>
      <c r="U352" s="11"/>
      <c r="V352" s="11"/>
      <c r="W352" s="11"/>
      <c r="X352" s="11"/>
      <c r="Y352" s="11"/>
      <c r="Z352" s="11"/>
      <c r="AA352" s="11"/>
      <c r="AB352" s="11"/>
      <c r="AC352" s="11"/>
      <c r="AD352" s="11"/>
      <c r="AE352" s="11"/>
      <c r="AT352" s="210" t="s">
        <v>135</v>
      </c>
      <c r="AU352" s="210" t="s">
        <v>72</v>
      </c>
      <c r="AV352" s="11" t="s">
        <v>82</v>
      </c>
      <c r="AW352" s="11" t="s">
        <v>33</v>
      </c>
      <c r="AX352" s="11" t="s">
        <v>72</v>
      </c>
      <c r="AY352" s="210" t="s">
        <v>125</v>
      </c>
    </row>
    <row r="353" s="11" customFormat="1">
      <c r="A353" s="11"/>
      <c r="B353" s="200"/>
      <c r="C353" s="201"/>
      <c r="D353" s="195" t="s">
        <v>135</v>
      </c>
      <c r="E353" s="202" t="s">
        <v>19</v>
      </c>
      <c r="F353" s="203" t="s">
        <v>415</v>
      </c>
      <c r="G353" s="201"/>
      <c r="H353" s="204">
        <v>19.638000000000002</v>
      </c>
      <c r="I353" s="205"/>
      <c r="J353" s="201"/>
      <c r="K353" s="201"/>
      <c r="L353" s="206"/>
      <c r="M353" s="207"/>
      <c r="N353" s="208"/>
      <c r="O353" s="208"/>
      <c r="P353" s="208"/>
      <c r="Q353" s="208"/>
      <c r="R353" s="208"/>
      <c r="S353" s="208"/>
      <c r="T353" s="209"/>
      <c r="U353" s="11"/>
      <c r="V353" s="11"/>
      <c r="W353" s="11"/>
      <c r="X353" s="11"/>
      <c r="Y353" s="11"/>
      <c r="Z353" s="11"/>
      <c r="AA353" s="11"/>
      <c r="AB353" s="11"/>
      <c r="AC353" s="11"/>
      <c r="AD353" s="11"/>
      <c r="AE353" s="11"/>
      <c r="AT353" s="210" t="s">
        <v>135</v>
      </c>
      <c r="AU353" s="210" t="s">
        <v>72</v>
      </c>
      <c r="AV353" s="11" t="s">
        <v>82</v>
      </c>
      <c r="AW353" s="11" t="s">
        <v>33</v>
      </c>
      <c r="AX353" s="11" t="s">
        <v>72</v>
      </c>
      <c r="AY353" s="210" t="s">
        <v>125</v>
      </c>
    </row>
    <row r="354" s="13" customFormat="1">
      <c r="A354" s="13"/>
      <c r="B354" s="221"/>
      <c r="C354" s="222"/>
      <c r="D354" s="195" t="s">
        <v>135</v>
      </c>
      <c r="E354" s="223" t="s">
        <v>19</v>
      </c>
      <c r="F354" s="224" t="s">
        <v>141</v>
      </c>
      <c r="G354" s="222"/>
      <c r="H354" s="225">
        <v>78.340999999999994</v>
      </c>
      <c r="I354" s="226"/>
      <c r="J354" s="222"/>
      <c r="K354" s="222"/>
      <c r="L354" s="227"/>
      <c r="M354" s="228"/>
      <c r="N354" s="229"/>
      <c r="O354" s="229"/>
      <c r="P354" s="229"/>
      <c r="Q354" s="229"/>
      <c r="R354" s="229"/>
      <c r="S354" s="229"/>
      <c r="T354" s="230"/>
      <c r="U354" s="13"/>
      <c r="V354" s="13"/>
      <c r="W354" s="13"/>
      <c r="X354" s="13"/>
      <c r="Y354" s="13"/>
      <c r="Z354" s="13"/>
      <c r="AA354" s="13"/>
      <c r="AB354" s="13"/>
      <c r="AC354" s="13"/>
      <c r="AD354" s="13"/>
      <c r="AE354" s="13"/>
      <c r="AT354" s="231" t="s">
        <v>135</v>
      </c>
      <c r="AU354" s="231" t="s">
        <v>72</v>
      </c>
      <c r="AV354" s="13" t="s">
        <v>124</v>
      </c>
      <c r="AW354" s="13" t="s">
        <v>33</v>
      </c>
      <c r="AX354" s="13" t="s">
        <v>80</v>
      </c>
      <c r="AY354" s="231" t="s">
        <v>125</v>
      </c>
    </row>
    <row r="355" s="2" customFormat="1" ht="66.75" customHeight="1">
      <c r="A355" s="38"/>
      <c r="B355" s="39"/>
      <c r="C355" s="182" t="s">
        <v>280</v>
      </c>
      <c r="D355" s="182" t="s">
        <v>119</v>
      </c>
      <c r="E355" s="183" t="s">
        <v>393</v>
      </c>
      <c r="F355" s="184" t="s">
        <v>394</v>
      </c>
      <c r="G355" s="185" t="s">
        <v>144</v>
      </c>
      <c r="H355" s="186">
        <v>7.6680000000000001</v>
      </c>
      <c r="I355" s="187"/>
      <c r="J355" s="188">
        <f>ROUND(I355*H355,2)</f>
        <v>0</v>
      </c>
      <c r="K355" s="184" t="s">
        <v>123</v>
      </c>
      <c r="L355" s="44"/>
      <c r="M355" s="189" t="s">
        <v>19</v>
      </c>
      <c r="N355" s="190" t="s">
        <v>43</v>
      </c>
      <c r="O355" s="84"/>
      <c r="P355" s="191">
        <f>O355*H355</f>
        <v>0</v>
      </c>
      <c r="Q355" s="191">
        <v>0</v>
      </c>
      <c r="R355" s="191">
        <f>Q355*H355</f>
        <v>0</v>
      </c>
      <c r="S355" s="191">
        <v>0</v>
      </c>
      <c r="T355" s="192">
        <f>S355*H355</f>
        <v>0</v>
      </c>
      <c r="U355" s="38"/>
      <c r="V355" s="38"/>
      <c r="W355" s="38"/>
      <c r="X355" s="38"/>
      <c r="Y355" s="38"/>
      <c r="Z355" s="38"/>
      <c r="AA355" s="38"/>
      <c r="AB355" s="38"/>
      <c r="AC355" s="38"/>
      <c r="AD355" s="38"/>
      <c r="AE355" s="38"/>
      <c r="AR355" s="193" t="s">
        <v>124</v>
      </c>
      <c r="AT355" s="193" t="s">
        <v>119</v>
      </c>
      <c r="AU355" s="193" t="s">
        <v>72</v>
      </c>
      <c r="AY355" s="17" t="s">
        <v>125</v>
      </c>
      <c r="BE355" s="194">
        <f>IF(N355="základní",J355,0)</f>
        <v>0</v>
      </c>
      <c r="BF355" s="194">
        <f>IF(N355="snížená",J355,0)</f>
        <v>0</v>
      </c>
      <c r="BG355" s="194">
        <f>IF(N355="zákl. přenesená",J355,0)</f>
        <v>0</v>
      </c>
      <c r="BH355" s="194">
        <f>IF(N355="sníž. přenesená",J355,0)</f>
        <v>0</v>
      </c>
      <c r="BI355" s="194">
        <f>IF(N355="nulová",J355,0)</f>
        <v>0</v>
      </c>
      <c r="BJ355" s="17" t="s">
        <v>80</v>
      </c>
      <c r="BK355" s="194">
        <f>ROUND(I355*H355,2)</f>
        <v>0</v>
      </c>
      <c r="BL355" s="17" t="s">
        <v>124</v>
      </c>
      <c r="BM355" s="193" t="s">
        <v>427</v>
      </c>
    </row>
    <row r="356" s="2" customFormat="1">
      <c r="A356" s="38"/>
      <c r="B356" s="39"/>
      <c r="C356" s="40"/>
      <c r="D356" s="195" t="s">
        <v>126</v>
      </c>
      <c r="E356" s="40"/>
      <c r="F356" s="196" t="s">
        <v>394</v>
      </c>
      <c r="G356" s="40"/>
      <c r="H356" s="40"/>
      <c r="I356" s="197"/>
      <c r="J356" s="40"/>
      <c r="K356" s="40"/>
      <c r="L356" s="44"/>
      <c r="M356" s="198"/>
      <c r="N356" s="199"/>
      <c r="O356" s="84"/>
      <c r="P356" s="84"/>
      <c r="Q356" s="84"/>
      <c r="R356" s="84"/>
      <c r="S356" s="84"/>
      <c r="T356" s="85"/>
      <c r="U356" s="38"/>
      <c r="V356" s="38"/>
      <c r="W356" s="38"/>
      <c r="X356" s="38"/>
      <c r="Y356" s="38"/>
      <c r="Z356" s="38"/>
      <c r="AA356" s="38"/>
      <c r="AB356" s="38"/>
      <c r="AC356" s="38"/>
      <c r="AD356" s="38"/>
      <c r="AE356" s="38"/>
      <c r="AT356" s="17" t="s">
        <v>126</v>
      </c>
      <c r="AU356" s="17" t="s">
        <v>72</v>
      </c>
    </row>
    <row r="357" s="12" customFormat="1">
      <c r="A357" s="12"/>
      <c r="B357" s="211"/>
      <c r="C357" s="212"/>
      <c r="D357" s="195" t="s">
        <v>135</v>
      </c>
      <c r="E357" s="213" t="s">
        <v>19</v>
      </c>
      <c r="F357" s="214" t="s">
        <v>428</v>
      </c>
      <c r="G357" s="212"/>
      <c r="H357" s="213" t="s">
        <v>19</v>
      </c>
      <c r="I357" s="215"/>
      <c r="J357" s="212"/>
      <c r="K357" s="212"/>
      <c r="L357" s="216"/>
      <c r="M357" s="217"/>
      <c r="N357" s="218"/>
      <c r="O357" s="218"/>
      <c r="P357" s="218"/>
      <c r="Q357" s="218"/>
      <c r="R357" s="218"/>
      <c r="S357" s="218"/>
      <c r="T357" s="219"/>
      <c r="U357" s="12"/>
      <c r="V357" s="12"/>
      <c r="W357" s="12"/>
      <c r="X357" s="12"/>
      <c r="Y357" s="12"/>
      <c r="Z357" s="12"/>
      <c r="AA357" s="12"/>
      <c r="AB357" s="12"/>
      <c r="AC357" s="12"/>
      <c r="AD357" s="12"/>
      <c r="AE357" s="12"/>
      <c r="AT357" s="220" t="s">
        <v>135</v>
      </c>
      <c r="AU357" s="220" t="s">
        <v>72</v>
      </c>
      <c r="AV357" s="12" t="s">
        <v>80</v>
      </c>
      <c r="AW357" s="12" t="s">
        <v>33</v>
      </c>
      <c r="AX357" s="12" t="s">
        <v>72</v>
      </c>
      <c r="AY357" s="220" t="s">
        <v>125</v>
      </c>
    </row>
    <row r="358" s="12" customFormat="1">
      <c r="A358" s="12"/>
      <c r="B358" s="211"/>
      <c r="C358" s="212"/>
      <c r="D358" s="195" t="s">
        <v>135</v>
      </c>
      <c r="E358" s="213" t="s">
        <v>19</v>
      </c>
      <c r="F358" s="214" t="s">
        <v>429</v>
      </c>
      <c r="G358" s="212"/>
      <c r="H358" s="213" t="s">
        <v>19</v>
      </c>
      <c r="I358" s="215"/>
      <c r="J358" s="212"/>
      <c r="K358" s="212"/>
      <c r="L358" s="216"/>
      <c r="M358" s="217"/>
      <c r="N358" s="218"/>
      <c r="O358" s="218"/>
      <c r="P358" s="218"/>
      <c r="Q358" s="218"/>
      <c r="R358" s="218"/>
      <c r="S358" s="218"/>
      <c r="T358" s="219"/>
      <c r="U358" s="12"/>
      <c r="V358" s="12"/>
      <c r="W358" s="12"/>
      <c r="X358" s="12"/>
      <c r="Y358" s="12"/>
      <c r="Z358" s="12"/>
      <c r="AA358" s="12"/>
      <c r="AB358" s="12"/>
      <c r="AC358" s="12"/>
      <c r="AD358" s="12"/>
      <c r="AE358" s="12"/>
      <c r="AT358" s="220" t="s">
        <v>135</v>
      </c>
      <c r="AU358" s="220" t="s">
        <v>72</v>
      </c>
      <c r="AV358" s="12" t="s">
        <v>80</v>
      </c>
      <c r="AW358" s="12" t="s">
        <v>33</v>
      </c>
      <c r="AX358" s="12" t="s">
        <v>72</v>
      </c>
      <c r="AY358" s="220" t="s">
        <v>125</v>
      </c>
    </row>
    <row r="359" s="11" customFormat="1">
      <c r="A359" s="11"/>
      <c r="B359" s="200"/>
      <c r="C359" s="201"/>
      <c r="D359" s="195" t="s">
        <v>135</v>
      </c>
      <c r="E359" s="202" t="s">
        <v>19</v>
      </c>
      <c r="F359" s="203" t="s">
        <v>430</v>
      </c>
      <c r="G359" s="201"/>
      <c r="H359" s="204">
        <v>7.6680000000000001</v>
      </c>
      <c r="I359" s="205"/>
      <c r="J359" s="201"/>
      <c r="K359" s="201"/>
      <c r="L359" s="206"/>
      <c r="M359" s="207"/>
      <c r="N359" s="208"/>
      <c r="O359" s="208"/>
      <c r="P359" s="208"/>
      <c r="Q359" s="208"/>
      <c r="R359" s="208"/>
      <c r="S359" s="208"/>
      <c r="T359" s="209"/>
      <c r="U359" s="11"/>
      <c r="V359" s="11"/>
      <c r="W359" s="11"/>
      <c r="X359" s="11"/>
      <c r="Y359" s="11"/>
      <c r="Z359" s="11"/>
      <c r="AA359" s="11"/>
      <c r="AB359" s="11"/>
      <c r="AC359" s="11"/>
      <c r="AD359" s="11"/>
      <c r="AE359" s="11"/>
      <c r="AT359" s="210" t="s">
        <v>135</v>
      </c>
      <c r="AU359" s="210" t="s">
        <v>72</v>
      </c>
      <c r="AV359" s="11" t="s">
        <v>82</v>
      </c>
      <c r="AW359" s="11" t="s">
        <v>33</v>
      </c>
      <c r="AX359" s="11" t="s">
        <v>72</v>
      </c>
      <c r="AY359" s="210" t="s">
        <v>125</v>
      </c>
    </row>
    <row r="360" s="13" customFormat="1">
      <c r="A360" s="13"/>
      <c r="B360" s="221"/>
      <c r="C360" s="222"/>
      <c r="D360" s="195" t="s">
        <v>135</v>
      </c>
      <c r="E360" s="223" t="s">
        <v>19</v>
      </c>
      <c r="F360" s="224" t="s">
        <v>141</v>
      </c>
      <c r="G360" s="222"/>
      <c r="H360" s="225">
        <v>7.6680000000000001</v>
      </c>
      <c r="I360" s="226"/>
      <c r="J360" s="222"/>
      <c r="K360" s="222"/>
      <c r="L360" s="227"/>
      <c r="M360" s="228"/>
      <c r="N360" s="229"/>
      <c r="O360" s="229"/>
      <c r="P360" s="229"/>
      <c r="Q360" s="229"/>
      <c r="R360" s="229"/>
      <c r="S360" s="229"/>
      <c r="T360" s="230"/>
      <c r="U360" s="13"/>
      <c r="V360" s="13"/>
      <c r="W360" s="13"/>
      <c r="X360" s="13"/>
      <c r="Y360" s="13"/>
      <c r="Z360" s="13"/>
      <c r="AA360" s="13"/>
      <c r="AB360" s="13"/>
      <c r="AC360" s="13"/>
      <c r="AD360" s="13"/>
      <c r="AE360" s="13"/>
      <c r="AT360" s="231" t="s">
        <v>135</v>
      </c>
      <c r="AU360" s="231" t="s">
        <v>72</v>
      </c>
      <c r="AV360" s="13" t="s">
        <v>124</v>
      </c>
      <c r="AW360" s="13" t="s">
        <v>33</v>
      </c>
      <c r="AX360" s="13" t="s">
        <v>80</v>
      </c>
      <c r="AY360" s="231" t="s">
        <v>125</v>
      </c>
    </row>
    <row r="361" s="2" customFormat="1" ht="66.75" customHeight="1">
      <c r="A361" s="38"/>
      <c r="B361" s="39"/>
      <c r="C361" s="182" t="s">
        <v>431</v>
      </c>
      <c r="D361" s="182" t="s">
        <v>119</v>
      </c>
      <c r="E361" s="183" t="s">
        <v>351</v>
      </c>
      <c r="F361" s="184" t="s">
        <v>352</v>
      </c>
      <c r="G361" s="185" t="s">
        <v>144</v>
      </c>
      <c r="H361" s="186">
        <v>43.878</v>
      </c>
      <c r="I361" s="187"/>
      <c r="J361" s="188">
        <f>ROUND(I361*H361,2)</f>
        <v>0</v>
      </c>
      <c r="K361" s="184" t="s">
        <v>123</v>
      </c>
      <c r="L361" s="44"/>
      <c r="M361" s="189" t="s">
        <v>19</v>
      </c>
      <c r="N361" s="190" t="s">
        <v>43</v>
      </c>
      <c r="O361" s="84"/>
      <c r="P361" s="191">
        <f>O361*H361</f>
        <v>0</v>
      </c>
      <c r="Q361" s="191">
        <v>0</v>
      </c>
      <c r="R361" s="191">
        <f>Q361*H361</f>
        <v>0</v>
      </c>
      <c r="S361" s="191">
        <v>0</v>
      </c>
      <c r="T361" s="192">
        <f>S361*H361</f>
        <v>0</v>
      </c>
      <c r="U361" s="38"/>
      <c r="V361" s="38"/>
      <c r="W361" s="38"/>
      <c r="X361" s="38"/>
      <c r="Y361" s="38"/>
      <c r="Z361" s="38"/>
      <c r="AA361" s="38"/>
      <c r="AB361" s="38"/>
      <c r="AC361" s="38"/>
      <c r="AD361" s="38"/>
      <c r="AE361" s="38"/>
      <c r="AR361" s="193" t="s">
        <v>124</v>
      </c>
      <c r="AT361" s="193" t="s">
        <v>119</v>
      </c>
      <c r="AU361" s="193" t="s">
        <v>72</v>
      </c>
      <c r="AY361" s="17" t="s">
        <v>125</v>
      </c>
      <c r="BE361" s="194">
        <f>IF(N361="základní",J361,0)</f>
        <v>0</v>
      </c>
      <c r="BF361" s="194">
        <f>IF(N361="snížená",J361,0)</f>
        <v>0</v>
      </c>
      <c r="BG361" s="194">
        <f>IF(N361="zákl. přenesená",J361,0)</f>
        <v>0</v>
      </c>
      <c r="BH361" s="194">
        <f>IF(N361="sníž. přenesená",J361,0)</f>
        <v>0</v>
      </c>
      <c r="BI361" s="194">
        <f>IF(N361="nulová",J361,0)</f>
        <v>0</v>
      </c>
      <c r="BJ361" s="17" t="s">
        <v>80</v>
      </c>
      <c r="BK361" s="194">
        <f>ROUND(I361*H361,2)</f>
        <v>0</v>
      </c>
      <c r="BL361" s="17" t="s">
        <v>124</v>
      </c>
      <c r="BM361" s="193" t="s">
        <v>432</v>
      </c>
    </row>
    <row r="362" s="2" customFormat="1">
      <c r="A362" s="38"/>
      <c r="B362" s="39"/>
      <c r="C362" s="40"/>
      <c r="D362" s="195" t="s">
        <v>126</v>
      </c>
      <c r="E362" s="40"/>
      <c r="F362" s="196" t="s">
        <v>352</v>
      </c>
      <c r="G362" s="40"/>
      <c r="H362" s="40"/>
      <c r="I362" s="197"/>
      <c r="J362" s="40"/>
      <c r="K362" s="40"/>
      <c r="L362" s="44"/>
      <c r="M362" s="198"/>
      <c r="N362" s="199"/>
      <c r="O362" s="84"/>
      <c r="P362" s="84"/>
      <c r="Q362" s="84"/>
      <c r="R362" s="84"/>
      <c r="S362" s="84"/>
      <c r="T362" s="85"/>
      <c r="U362" s="38"/>
      <c r="V362" s="38"/>
      <c r="W362" s="38"/>
      <c r="X362" s="38"/>
      <c r="Y362" s="38"/>
      <c r="Z362" s="38"/>
      <c r="AA362" s="38"/>
      <c r="AB362" s="38"/>
      <c r="AC362" s="38"/>
      <c r="AD362" s="38"/>
      <c r="AE362" s="38"/>
      <c r="AT362" s="17" t="s">
        <v>126</v>
      </c>
      <c r="AU362" s="17" t="s">
        <v>72</v>
      </c>
    </row>
    <row r="363" s="11" customFormat="1">
      <c r="A363" s="11"/>
      <c r="B363" s="200"/>
      <c r="C363" s="201"/>
      <c r="D363" s="195" t="s">
        <v>135</v>
      </c>
      <c r="E363" s="202" t="s">
        <v>19</v>
      </c>
      <c r="F363" s="203" t="s">
        <v>433</v>
      </c>
      <c r="G363" s="201"/>
      <c r="H363" s="204">
        <v>43.878</v>
      </c>
      <c r="I363" s="205"/>
      <c r="J363" s="201"/>
      <c r="K363" s="201"/>
      <c r="L363" s="206"/>
      <c r="M363" s="207"/>
      <c r="N363" s="208"/>
      <c r="O363" s="208"/>
      <c r="P363" s="208"/>
      <c r="Q363" s="208"/>
      <c r="R363" s="208"/>
      <c r="S363" s="208"/>
      <c r="T363" s="209"/>
      <c r="U363" s="11"/>
      <c r="V363" s="11"/>
      <c r="W363" s="11"/>
      <c r="X363" s="11"/>
      <c r="Y363" s="11"/>
      <c r="Z363" s="11"/>
      <c r="AA363" s="11"/>
      <c r="AB363" s="11"/>
      <c r="AC363" s="11"/>
      <c r="AD363" s="11"/>
      <c r="AE363" s="11"/>
      <c r="AT363" s="210" t="s">
        <v>135</v>
      </c>
      <c r="AU363" s="210" t="s">
        <v>72</v>
      </c>
      <c r="AV363" s="11" t="s">
        <v>82</v>
      </c>
      <c r="AW363" s="11" t="s">
        <v>33</v>
      </c>
      <c r="AX363" s="11" t="s">
        <v>80</v>
      </c>
      <c r="AY363" s="210" t="s">
        <v>125</v>
      </c>
    </row>
    <row r="364" s="12" customFormat="1">
      <c r="A364" s="12"/>
      <c r="B364" s="211"/>
      <c r="C364" s="212"/>
      <c r="D364" s="195" t="s">
        <v>135</v>
      </c>
      <c r="E364" s="213" t="s">
        <v>19</v>
      </c>
      <c r="F364" s="214" t="s">
        <v>434</v>
      </c>
      <c r="G364" s="212"/>
      <c r="H364" s="213" t="s">
        <v>19</v>
      </c>
      <c r="I364" s="215"/>
      <c r="J364" s="212"/>
      <c r="K364" s="212"/>
      <c r="L364" s="216"/>
      <c r="M364" s="217"/>
      <c r="N364" s="218"/>
      <c r="O364" s="218"/>
      <c r="P364" s="218"/>
      <c r="Q364" s="218"/>
      <c r="R364" s="218"/>
      <c r="S364" s="218"/>
      <c r="T364" s="219"/>
      <c r="U364" s="12"/>
      <c r="V364" s="12"/>
      <c r="W364" s="12"/>
      <c r="X364" s="12"/>
      <c r="Y364" s="12"/>
      <c r="Z364" s="12"/>
      <c r="AA364" s="12"/>
      <c r="AB364" s="12"/>
      <c r="AC364" s="12"/>
      <c r="AD364" s="12"/>
      <c r="AE364" s="12"/>
      <c r="AT364" s="220" t="s">
        <v>135</v>
      </c>
      <c r="AU364" s="220" t="s">
        <v>72</v>
      </c>
      <c r="AV364" s="12" t="s">
        <v>80</v>
      </c>
      <c r="AW364" s="12" t="s">
        <v>33</v>
      </c>
      <c r="AX364" s="12" t="s">
        <v>72</v>
      </c>
      <c r="AY364" s="220" t="s">
        <v>125</v>
      </c>
    </row>
    <row r="365" s="12" customFormat="1">
      <c r="A365" s="12"/>
      <c r="B365" s="211"/>
      <c r="C365" s="212"/>
      <c r="D365" s="195" t="s">
        <v>135</v>
      </c>
      <c r="E365" s="213" t="s">
        <v>19</v>
      </c>
      <c r="F365" s="214" t="s">
        <v>435</v>
      </c>
      <c r="G365" s="212"/>
      <c r="H365" s="213" t="s">
        <v>19</v>
      </c>
      <c r="I365" s="215"/>
      <c r="J365" s="212"/>
      <c r="K365" s="212"/>
      <c r="L365" s="216"/>
      <c r="M365" s="217"/>
      <c r="N365" s="218"/>
      <c r="O365" s="218"/>
      <c r="P365" s="218"/>
      <c r="Q365" s="218"/>
      <c r="R365" s="218"/>
      <c r="S365" s="218"/>
      <c r="T365" s="219"/>
      <c r="U365" s="12"/>
      <c r="V365" s="12"/>
      <c r="W365" s="12"/>
      <c r="X365" s="12"/>
      <c r="Y365" s="12"/>
      <c r="Z365" s="12"/>
      <c r="AA365" s="12"/>
      <c r="AB365" s="12"/>
      <c r="AC365" s="12"/>
      <c r="AD365" s="12"/>
      <c r="AE365" s="12"/>
      <c r="AT365" s="220" t="s">
        <v>135</v>
      </c>
      <c r="AU365" s="220" t="s">
        <v>72</v>
      </c>
      <c r="AV365" s="12" t="s">
        <v>80</v>
      </c>
      <c r="AW365" s="12" t="s">
        <v>33</v>
      </c>
      <c r="AX365" s="12" t="s">
        <v>72</v>
      </c>
      <c r="AY365" s="220" t="s">
        <v>125</v>
      </c>
    </row>
    <row r="366" s="12" customFormat="1">
      <c r="A366" s="12"/>
      <c r="B366" s="211"/>
      <c r="C366" s="212"/>
      <c r="D366" s="195" t="s">
        <v>135</v>
      </c>
      <c r="E366" s="213" t="s">
        <v>19</v>
      </c>
      <c r="F366" s="214" t="s">
        <v>436</v>
      </c>
      <c r="G366" s="212"/>
      <c r="H366" s="213" t="s">
        <v>19</v>
      </c>
      <c r="I366" s="215"/>
      <c r="J366" s="212"/>
      <c r="K366" s="212"/>
      <c r="L366" s="216"/>
      <c r="M366" s="217"/>
      <c r="N366" s="218"/>
      <c r="O366" s="218"/>
      <c r="P366" s="218"/>
      <c r="Q366" s="218"/>
      <c r="R366" s="218"/>
      <c r="S366" s="218"/>
      <c r="T366" s="219"/>
      <c r="U366" s="12"/>
      <c r="V366" s="12"/>
      <c r="W366" s="12"/>
      <c r="X366" s="12"/>
      <c r="Y366" s="12"/>
      <c r="Z366" s="12"/>
      <c r="AA366" s="12"/>
      <c r="AB366" s="12"/>
      <c r="AC366" s="12"/>
      <c r="AD366" s="12"/>
      <c r="AE366" s="12"/>
      <c r="AT366" s="220" t="s">
        <v>135</v>
      </c>
      <c r="AU366" s="220" t="s">
        <v>72</v>
      </c>
      <c r="AV366" s="12" t="s">
        <v>80</v>
      </c>
      <c r="AW366" s="12" t="s">
        <v>33</v>
      </c>
      <c r="AX366" s="12" t="s">
        <v>72</v>
      </c>
      <c r="AY366" s="220" t="s">
        <v>125</v>
      </c>
    </row>
    <row r="367" s="2" customFormat="1" ht="66.75" customHeight="1">
      <c r="A367" s="38"/>
      <c r="B367" s="39"/>
      <c r="C367" s="182" t="s">
        <v>283</v>
      </c>
      <c r="D367" s="182" t="s">
        <v>119</v>
      </c>
      <c r="E367" s="183" t="s">
        <v>437</v>
      </c>
      <c r="F367" s="184" t="s">
        <v>438</v>
      </c>
      <c r="G367" s="185" t="s">
        <v>144</v>
      </c>
      <c r="H367" s="186">
        <v>28.116</v>
      </c>
      <c r="I367" s="187"/>
      <c r="J367" s="188">
        <f>ROUND(I367*H367,2)</f>
        <v>0</v>
      </c>
      <c r="K367" s="184" t="s">
        <v>123</v>
      </c>
      <c r="L367" s="44"/>
      <c r="M367" s="189" t="s">
        <v>19</v>
      </c>
      <c r="N367" s="190" t="s">
        <v>43</v>
      </c>
      <c r="O367" s="84"/>
      <c r="P367" s="191">
        <f>O367*H367</f>
        <v>0</v>
      </c>
      <c r="Q367" s="191">
        <v>0</v>
      </c>
      <c r="R367" s="191">
        <f>Q367*H367</f>
        <v>0</v>
      </c>
      <c r="S367" s="191">
        <v>0</v>
      </c>
      <c r="T367" s="192">
        <f>S367*H367</f>
        <v>0</v>
      </c>
      <c r="U367" s="38"/>
      <c r="V367" s="38"/>
      <c r="W367" s="38"/>
      <c r="X367" s="38"/>
      <c r="Y367" s="38"/>
      <c r="Z367" s="38"/>
      <c r="AA367" s="38"/>
      <c r="AB367" s="38"/>
      <c r="AC367" s="38"/>
      <c r="AD367" s="38"/>
      <c r="AE367" s="38"/>
      <c r="AR367" s="193" t="s">
        <v>124</v>
      </c>
      <c r="AT367" s="193" t="s">
        <v>119</v>
      </c>
      <c r="AU367" s="193" t="s">
        <v>72</v>
      </c>
      <c r="AY367" s="17" t="s">
        <v>125</v>
      </c>
      <c r="BE367" s="194">
        <f>IF(N367="základní",J367,0)</f>
        <v>0</v>
      </c>
      <c r="BF367" s="194">
        <f>IF(N367="snížená",J367,0)</f>
        <v>0</v>
      </c>
      <c r="BG367" s="194">
        <f>IF(N367="zákl. přenesená",J367,0)</f>
        <v>0</v>
      </c>
      <c r="BH367" s="194">
        <f>IF(N367="sníž. přenesená",J367,0)</f>
        <v>0</v>
      </c>
      <c r="BI367" s="194">
        <f>IF(N367="nulová",J367,0)</f>
        <v>0</v>
      </c>
      <c r="BJ367" s="17" t="s">
        <v>80</v>
      </c>
      <c r="BK367" s="194">
        <f>ROUND(I367*H367,2)</f>
        <v>0</v>
      </c>
      <c r="BL367" s="17" t="s">
        <v>124</v>
      </c>
      <c r="BM367" s="193" t="s">
        <v>439</v>
      </c>
    </row>
    <row r="368" s="2" customFormat="1">
      <c r="A368" s="38"/>
      <c r="B368" s="39"/>
      <c r="C368" s="40"/>
      <c r="D368" s="195" t="s">
        <v>126</v>
      </c>
      <c r="E368" s="40"/>
      <c r="F368" s="196" t="s">
        <v>438</v>
      </c>
      <c r="G368" s="40"/>
      <c r="H368" s="40"/>
      <c r="I368" s="197"/>
      <c r="J368" s="40"/>
      <c r="K368" s="40"/>
      <c r="L368" s="44"/>
      <c r="M368" s="198"/>
      <c r="N368" s="199"/>
      <c r="O368" s="84"/>
      <c r="P368" s="84"/>
      <c r="Q368" s="84"/>
      <c r="R368" s="84"/>
      <c r="S368" s="84"/>
      <c r="T368" s="85"/>
      <c r="U368" s="38"/>
      <c r="V368" s="38"/>
      <c r="W368" s="38"/>
      <c r="X368" s="38"/>
      <c r="Y368" s="38"/>
      <c r="Z368" s="38"/>
      <c r="AA368" s="38"/>
      <c r="AB368" s="38"/>
      <c r="AC368" s="38"/>
      <c r="AD368" s="38"/>
      <c r="AE368" s="38"/>
      <c r="AT368" s="17" t="s">
        <v>126</v>
      </c>
      <c r="AU368" s="17" t="s">
        <v>72</v>
      </c>
    </row>
    <row r="369" s="12" customFormat="1">
      <c r="A369" s="12"/>
      <c r="B369" s="211"/>
      <c r="C369" s="212"/>
      <c r="D369" s="195" t="s">
        <v>135</v>
      </c>
      <c r="E369" s="213" t="s">
        <v>19</v>
      </c>
      <c r="F369" s="214" t="s">
        <v>440</v>
      </c>
      <c r="G369" s="212"/>
      <c r="H369" s="213" t="s">
        <v>19</v>
      </c>
      <c r="I369" s="215"/>
      <c r="J369" s="212"/>
      <c r="K369" s="212"/>
      <c r="L369" s="216"/>
      <c r="M369" s="217"/>
      <c r="N369" s="218"/>
      <c r="O369" s="218"/>
      <c r="P369" s="218"/>
      <c r="Q369" s="218"/>
      <c r="R369" s="218"/>
      <c r="S369" s="218"/>
      <c r="T369" s="219"/>
      <c r="U369" s="12"/>
      <c r="V369" s="12"/>
      <c r="W369" s="12"/>
      <c r="X369" s="12"/>
      <c r="Y369" s="12"/>
      <c r="Z369" s="12"/>
      <c r="AA369" s="12"/>
      <c r="AB369" s="12"/>
      <c r="AC369" s="12"/>
      <c r="AD369" s="12"/>
      <c r="AE369" s="12"/>
      <c r="AT369" s="220" t="s">
        <v>135</v>
      </c>
      <c r="AU369" s="220" t="s">
        <v>72</v>
      </c>
      <c r="AV369" s="12" t="s">
        <v>80</v>
      </c>
      <c r="AW369" s="12" t="s">
        <v>33</v>
      </c>
      <c r="AX369" s="12" t="s">
        <v>72</v>
      </c>
      <c r="AY369" s="220" t="s">
        <v>125</v>
      </c>
    </row>
    <row r="370" s="12" customFormat="1">
      <c r="A370" s="12"/>
      <c r="B370" s="211"/>
      <c r="C370" s="212"/>
      <c r="D370" s="195" t="s">
        <v>135</v>
      </c>
      <c r="E370" s="213" t="s">
        <v>19</v>
      </c>
      <c r="F370" s="214" t="s">
        <v>441</v>
      </c>
      <c r="G370" s="212"/>
      <c r="H370" s="213" t="s">
        <v>19</v>
      </c>
      <c r="I370" s="215"/>
      <c r="J370" s="212"/>
      <c r="K370" s="212"/>
      <c r="L370" s="216"/>
      <c r="M370" s="217"/>
      <c r="N370" s="218"/>
      <c r="O370" s="218"/>
      <c r="P370" s="218"/>
      <c r="Q370" s="218"/>
      <c r="R370" s="218"/>
      <c r="S370" s="218"/>
      <c r="T370" s="219"/>
      <c r="U370" s="12"/>
      <c r="V370" s="12"/>
      <c r="W370" s="12"/>
      <c r="X370" s="12"/>
      <c r="Y370" s="12"/>
      <c r="Z370" s="12"/>
      <c r="AA370" s="12"/>
      <c r="AB370" s="12"/>
      <c r="AC370" s="12"/>
      <c r="AD370" s="12"/>
      <c r="AE370" s="12"/>
      <c r="AT370" s="220" t="s">
        <v>135</v>
      </c>
      <c r="AU370" s="220" t="s">
        <v>72</v>
      </c>
      <c r="AV370" s="12" t="s">
        <v>80</v>
      </c>
      <c r="AW370" s="12" t="s">
        <v>33</v>
      </c>
      <c r="AX370" s="12" t="s">
        <v>72</v>
      </c>
      <c r="AY370" s="220" t="s">
        <v>125</v>
      </c>
    </row>
    <row r="371" s="12" customFormat="1">
      <c r="A371" s="12"/>
      <c r="B371" s="211"/>
      <c r="C371" s="212"/>
      <c r="D371" s="195" t="s">
        <v>135</v>
      </c>
      <c r="E371" s="213" t="s">
        <v>19</v>
      </c>
      <c r="F371" s="214" t="s">
        <v>442</v>
      </c>
      <c r="G371" s="212"/>
      <c r="H371" s="213" t="s">
        <v>19</v>
      </c>
      <c r="I371" s="215"/>
      <c r="J371" s="212"/>
      <c r="K371" s="212"/>
      <c r="L371" s="216"/>
      <c r="M371" s="217"/>
      <c r="N371" s="218"/>
      <c r="O371" s="218"/>
      <c r="P371" s="218"/>
      <c r="Q371" s="218"/>
      <c r="R371" s="218"/>
      <c r="S371" s="218"/>
      <c r="T371" s="219"/>
      <c r="U371" s="12"/>
      <c r="V371" s="12"/>
      <c r="W371" s="12"/>
      <c r="X371" s="12"/>
      <c r="Y371" s="12"/>
      <c r="Z371" s="12"/>
      <c r="AA371" s="12"/>
      <c r="AB371" s="12"/>
      <c r="AC371" s="12"/>
      <c r="AD371" s="12"/>
      <c r="AE371" s="12"/>
      <c r="AT371" s="220" t="s">
        <v>135</v>
      </c>
      <c r="AU371" s="220" t="s">
        <v>72</v>
      </c>
      <c r="AV371" s="12" t="s">
        <v>80</v>
      </c>
      <c r="AW371" s="12" t="s">
        <v>33</v>
      </c>
      <c r="AX371" s="12" t="s">
        <v>72</v>
      </c>
      <c r="AY371" s="220" t="s">
        <v>125</v>
      </c>
    </row>
    <row r="372" s="11" customFormat="1">
      <c r="A372" s="11"/>
      <c r="B372" s="200"/>
      <c r="C372" s="201"/>
      <c r="D372" s="195" t="s">
        <v>135</v>
      </c>
      <c r="E372" s="202" t="s">
        <v>19</v>
      </c>
      <c r="F372" s="203" t="s">
        <v>443</v>
      </c>
      <c r="G372" s="201"/>
      <c r="H372" s="204">
        <v>28.116</v>
      </c>
      <c r="I372" s="205"/>
      <c r="J372" s="201"/>
      <c r="K372" s="201"/>
      <c r="L372" s="206"/>
      <c r="M372" s="207"/>
      <c r="N372" s="208"/>
      <c r="O372" s="208"/>
      <c r="P372" s="208"/>
      <c r="Q372" s="208"/>
      <c r="R372" s="208"/>
      <c r="S372" s="208"/>
      <c r="T372" s="209"/>
      <c r="U372" s="11"/>
      <c r="V372" s="11"/>
      <c r="W372" s="11"/>
      <c r="X372" s="11"/>
      <c r="Y372" s="11"/>
      <c r="Z372" s="11"/>
      <c r="AA372" s="11"/>
      <c r="AB372" s="11"/>
      <c r="AC372" s="11"/>
      <c r="AD372" s="11"/>
      <c r="AE372" s="11"/>
      <c r="AT372" s="210" t="s">
        <v>135</v>
      </c>
      <c r="AU372" s="210" t="s">
        <v>72</v>
      </c>
      <c r="AV372" s="11" t="s">
        <v>82</v>
      </c>
      <c r="AW372" s="11" t="s">
        <v>33</v>
      </c>
      <c r="AX372" s="11" t="s">
        <v>72</v>
      </c>
      <c r="AY372" s="210" t="s">
        <v>125</v>
      </c>
    </row>
    <row r="373" s="13" customFormat="1">
      <c r="A373" s="13"/>
      <c r="B373" s="221"/>
      <c r="C373" s="222"/>
      <c r="D373" s="195" t="s">
        <v>135</v>
      </c>
      <c r="E373" s="223" t="s">
        <v>19</v>
      </c>
      <c r="F373" s="224" t="s">
        <v>141</v>
      </c>
      <c r="G373" s="222"/>
      <c r="H373" s="225">
        <v>28.116</v>
      </c>
      <c r="I373" s="226"/>
      <c r="J373" s="222"/>
      <c r="K373" s="222"/>
      <c r="L373" s="227"/>
      <c r="M373" s="228"/>
      <c r="N373" s="229"/>
      <c r="O373" s="229"/>
      <c r="P373" s="229"/>
      <c r="Q373" s="229"/>
      <c r="R373" s="229"/>
      <c r="S373" s="229"/>
      <c r="T373" s="230"/>
      <c r="U373" s="13"/>
      <c r="V373" s="13"/>
      <c r="W373" s="13"/>
      <c r="X373" s="13"/>
      <c r="Y373" s="13"/>
      <c r="Z373" s="13"/>
      <c r="AA373" s="13"/>
      <c r="AB373" s="13"/>
      <c r="AC373" s="13"/>
      <c r="AD373" s="13"/>
      <c r="AE373" s="13"/>
      <c r="AT373" s="231" t="s">
        <v>135</v>
      </c>
      <c r="AU373" s="231" t="s">
        <v>72</v>
      </c>
      <c r="AV373" s="13" t="s">
        <v>124</v>
      </c>
      <c r="AW373" s="13" t="s">
        <v>33</v>
      </c>
      <c r="AX373" s="13" t="s">
        <v>80</v>
      </c>
      <c r="AY373" s="231" t="s">
        <v>125</v>
      </c>
    </row>
    <row r="374" s="2" customFormat="1" ht="33" customHeight="1">
      <c r="A374" s="38"/>
      <c r="B374" s="39"/>
      <c r="C374" s="182" t="s">
        <v>444</v>
      </c>
      <c r="D374" s="182" t="s">
        <v>119</v>
      </c>
      <c r="E374" s="183" t="s">
        <v>445</v>
      </c>
      <c r="F374" s="184" t="s">
        <v>446</v>
      </c>
      <c r="G374" s="185" t="s">
        <v>122</v>
      </c>
      <c r="H374" s="186">
        <v>4</v>
      </c>
      <c r="I374" s="187"/>
      <c r="J374" s="188">
        <f>ROUND(I374*H374,2)</f>
        <v>0</v>
      </c>
      <c r="K374" s="184" t="s">
        <v>123</v>
      </c>
      <c r="L374" s="44"/>
      <c r="M374" s="189" t="s">
        <v>19</v>
      </c>
      <c r="N374" s="190" t="s">
        <v>43</v>
      </c>
      <c r="O374" s="84"/>
      <c r="P374" s="191">
        <f>O374*H374</f>
        <v>0</v>
      </c>
      <c r="Q374" s="191">
        <v>0</v>
      </c>
      <c r="R374" s="191">
        <f>Q374*H374</f>
        <v>0</v>
      </c>
      <c r="S374" s="191">
        <v>0</v>
      </c>
      <c r="T374" s="192">
        <f>S374*H374</f>
        <v>0</v>
      </c>
      <c r="U374" s="38"/>
      <c r="V374" s="38"/>
      <c r="W374" s="38"/>
      <c r="X374" s="38"/>
      <c r="Y374" s="38"/>
      <c r="Z374" s="38"/>
      <c r="AA374" s="38"/>
      <c r="AB374" s="38"/>
      <c r="AC374" s="38"/>
      <c r="AD374" s="38"/>
      <c r="AE374" s="38"/>
      <c r="AR374" s="193" t="s">
        <v>124</v>
      </c>
      <c r="AT374" s="193" t="s">
        <v>119</v>
      </c>
      <c r="AU374" s="193" t="s">
        <v>72</v>
      </c>
      <c r="AY374" s="17" t="s">
        <v>125</v>
      </c>
      <c r="BE374" s="194">
        <f>IF(N374="základní",J374,0)</f>
        <v>0</v>
      </c>
      <c r="BF374" s="194">
        <f>IF(N374="snížená",J374,0)</f>
        <v>0</v>
      </c>
      <c r="BG374" s="194">
        <f>IF(N374="zákl. přenesená",J374,0)</f>
        <v>0</v>
      </c>
      <c r="BH374" s="194">
        <f>IF(N374="sníž. přenesená",J374,0)</f>
        <v>0</v>
      </c>
      <c r="BI374" s="194">
        <f>IF(N374="nulová",J374,0)</f>
        <v>0</v>
      </c>
      <c r="BJ374" s="17" t="s">
        <v>80</v>
      </c>
      <c r="BK374" s="194">
        <f>ROUND(I374*H374,2)</f>
        <v>0</v>
      </c>
      <c r="BL374" s="17" t="s">
        <v>124</v>
      </c>
      <c r="BM374" s="193" t="s">
        <v>447</v>
      </c>
    </row>
    <row r="375" s="2" customFormat="1">
      <c r="A375" s="38"/>
      <c r="B375" s="39"/>
      <c r="C375" s="40"/>
      <c r="D375" s="195" t="s">
        <v>126</v>
      </c>
      <c r="E375" s="40"/>
      <c r="F375" s="196" t="s">
        <v>446</v>
      </c>
      <c r="G375" s="40"/>
      <c r="H375" s="40"/>
      <c r="I375" s="197"/>
      <c r="J375" s="40"/>
      <c r="K375" s="40"/>
      <c r="L375" s="44"/>
      <c r="M375" s="198"/>
      <c r="N375" s="199"/>
      <c r="O375" s="84"/>
      <c r="P375" s="84"/>
      <c r="Q375" s="84"/>
      <c r="R375" s="84"/>
      <c r="S375" s="84"/>
      <c r="T375" s="85"/>
      <c r="U375" s="38"/>
      <c r="V375" s="38"/>
      <c r="W375" s="38"/>
      <c r="X375" s="38"/>
      <c r="Y375" s="38"/>
      <c r="Z375" s="38"/>
      <c r="AA375" s="38"/>
      <c r="AB375" s="38"/>
      <c r="AC375" s="38"/>
      <c r="AD375" s="38"/>
      <c r="AE375" s="38"/>
      <c r="AT375" s="17" t="s">
        <v>126</v>
      </c>
      <c r="AU375" s="17" t="s">
        <v>72</v>
      </c>
    </row>
    <row r="376" s="11" customFormat="1">
      <c r="A376" s="11"/>
      <c r="B376" s="200"/>
      <c r="C376" s="201"/>
      <c r="D376" s="195" t="s">
        <v>135</v>
      </c>
      <c r="E376" s="202" t="s">
        <v>19</v>
      </c>
      <c r="F376" s="203" t="s">
        <v>448</v>
      </c>
      <c r="G376" s="201"/>
      <c r="H376" s="204">
        <v>4</v>
      </c>
      <c r="I376" s="205"/>
      <c r="J376" s="201"/>
      <c r="K376" s="201"/>
      <c r="L376" s="206"/>
      <c r="M376" s="207"/>
      <c r="N376" s="208"/>
      <c r="O376" s="208"/>
      <c r="P376" s="208"/>
      <c r="Q376" s="208"/>
      <c r="R376" s="208"/>
      <c r="S376" s="208"/>
      <c r="T376" s="209"/>
      <c r="U376" s="11"/>
      <c r="V376" s="11"/>
      <c r="W376" s="11"/>
      <c r="X376" s="11"/>
      <c r="Y376" s="11"/>
      <c r="Z376" s="11"/>
      <c r="AA376" s="11"/>
      <c r="AB376" s="11"/>
      <c r="AC376" s="11"/>
      <c r="AD376" s="11"/>
      <c r="AE376" s="11"/>
      <c r="AT376" s="210" t="s">
        <v>135</v>
      </c>
      <c r="AU376" s="210" t="s">
        <v>72</v>
      </c>
      <c r="AV376" s="11" t="s">
        <v>82</v>
      </c>
      <c r="AW376" s="11" t="s">
        <v>33</v>
      </c>
      <c r="AX376" s="11" t="s">
        <v>72</v>
      </c>
      <c r="AY376" s="210" t="s">
        <v>125</v>
      </c>
    </row>
    <row r="377" s="13" customFormat="1">
      <c r="A377" s="13"/>
      <c r="B377" s="221"/>
      <c r="C377" s="222"/>
      <c r="D377" s="195" t="s">
        <v>135</v>
      </c>
      <c r="E377" s="223" t="s">
        <v>19</v>
      </c>
      <c r="F377" s="224" t="s">
        <v>141</v>
      </c>
      <c r="G377" s="222"/>
      <c r="H377" s="225">
        <v>4</v>
      </c>
      <c r="I377" s="226"/>
      <c r="J377" s="222"/>
      <c r="K377" s="222"/>
      <c r="L377" s="227"/>
      <c r="M377" s="228"/>
      <c r="N377" s="229"/>
      <c r="O377" s="229"/>
      <c r="P377" s="229"/>
      <c r="Q377" s="229"/>
      <c r="R377" s="229"/>
      <c r="S377" s="229"/>
      <c r="T377" s="230"/>
      <c r="U377" s="13"/>
      <c r="V377" s="13"/>
      <c r="W377" s="13"/>
      <c r="X377" s="13"/>
      <c r="Y377" s="13"/>
      <c r="Z377" s="13"/>
      <c r="AA377" s="13"/>
      <c r="AB377" s="13"/>
      <c r="AC377" s="13"/>
      <c r="AD377" s="13"/>
      <c r="AE377" s="13"/>
      <c r="AT377" s="231" t="s">
        <v>135</v>
      </c>
      <c r="AU377" s="231" t="s">
        <v>72</v>
      </c>
      <c r="AV377" s="13" t="s">
        <v>124</v>
      </c>
      <c r="AW377" s="13" t="s">
        <v>33</v>
      </c>
      <c r="AX377" s="13" t="s">
        <v>80</v>
      </c>
      <c r="AY377" s="231" t="s">
        <v>125</v>
      </c>
    </row>
    <row r="378" s="2" customFormat="1" ht="24.15" customHeight="1">
      <c r="A378" s="38"/>
      <c r="B378" s="39"/>
      <c r="C378" s="182" t="s">
        <v>306</v>
      </c>
      <c r="D378" s="182" t="s">
        <v>119</v>
      </c>
      <c r="E378" s="183" t="s">
        <v>449</v>
      </c>
      <c r="F378" s="184" t="s">
        <v>450</v>
      </c>
      <c r="G378" s="185" t="s">
        <v>122</v>
      </c>
      <c r="H378" s="186">
        <v>5</v>
      </c>
      <c r="I378" s="187"/>
      <c r="J378" s="188">
        <f>ROUND(I378*H378,2)</f>
        <v>0</v>
      </c>
      <c r="K378" s="184" t="s">
        <v>123</v>
      </c>
      <c r="L378" s="44"/>
      <c r="M378" s="189" t="s">
        <v>19</v>
      </c>
      <c r="N378" s="190" t="s">
        <v>43</v>
      </c>
      <c r="O378" s="84"/>
      <c r="P378" s="191">
        <f>O378*H378</f>
        <v>0</v>
      </c>
      <c r="Q378" s="191">
        <v>0</v>
      </c>
      <c r="R378" s="191">
        <f>Q378*H378</f>
        <v>0</v>
      </c>
      <c r="S378" s="191">
        <v>0</v>
      </c>
      <c r="T378" s="192">
        <f>S378*H378</f>
        <v>0</v>
      </c>
      <c r="U378" s="38"/>
      <c r="V378" s="38"/>
      <c r="W378" s="38"/>
      <c r="X378" s="38"/>
      <c r="Y378" s="38"/>
      <c r="Z378" s="38"/>
      <c r="AA378" s="38"/>
      <c r="AB378" s="38"/>
      <c r="AC378" s="38"/>
      <c r="AD378" s="38"/>
      <c r="AE378" s="38"/>
      <c r="AR378" s="193" t="s">
        <v>124</v>
      </c>
      <c r="AT378" s="193" t="s">
        <v>119</v>
      </c>
      <c r="AU378" s="193" t="s">
        <v>72</v>
      </c>
      <c r="AY378" s="17" t="s">
        <v>125</v>
      </c>
      <c r="BE378" s="194">
        <f>IF(N378="základní",J378,0)</f>
        <v>0</v>
      </c>
      <c r="BF378" s="194">
        <f>IF(N378="snížená",J378,0)</f>
        <v>0</v>
      </c>
      <c r="BG378" s="194">
        <f>IF(N378="zákl. přenesená",J378,0)</f>
        <v>0</v>
      </c>
      <c r="BH378" s="194">
        <f>IF(N378="sníž. přenesená",J378,0)</f>
        <v>0</v>
      </c>
      <c r="BI378" s="194">
        <f>IF(N378="nulová",J378,0)</f>
        <v>0</v>
      </c>
      <c r="BJ378" s="17" t="s">
        <v>80</v>
      </c>
      <c r="BK378" s="194">
        <f>ROUND(I378*H378,2)</f>
        <v>0</v>
      </c>
      <c r="BL378" s="17" t="s">
        <v>124</v>
      </c>
      <c r="BM378" s="193" t="s">
        <v>451</v>
      </c>
    </row>
    <row r="379" s="2" customFormat="1">
      <c r="A379" s="38"/>
      <c r="B379" s="39"/>
      <c r="C379" s="40"/>
      <c r="D379" s="195" t="s">
        <v>126</v>
      </c>
      <c r="E379" s="40"/>
      <c r="F379" s="196" t="s">
        <v>450</v>
      </c>
      <c r="G379" s="40"/>
      <c r="H379" s="40"/>
      <c r="I379" s="197"/>
      <c r="J379" s="40"/>
      <c r="K379" s="40"/>
      <c r="L379" s="44"/>
      <c r="M379" s="198"/>
      <c r="N379" s="199"/>
      <c r="O379" s="84"/>
      <c r="P379" s="84"/>
      <c r="Q379" s="84"/>
      <c r="R379" s="84"/>
      <c r="S379" s="84"/>
      <c r="T379" s="85"/>
      <c r="U379" s="38"/>
      <c r="V379" s="38"/>
      <c r="W379" s="38"/>
      <c r="X379" s="38"/>
      <c r="Y379" s="38"/>
      <c r="Z379" s="38"/>
      <c r="AA379" s="38"/>
      <c r="AB379" s="38"/>
      <c r="AC379" s="38"/>
      <c r="AD379" s="38"/>
      <c r="AE379" s="38"/>
      <c r="AT379" s="17" t="s">
        <v>126</v>
      </c>
      <c r="AU379" s="17" t="s">
        <v>72</v>
      </c>
    </row>
    <row r="380" s="11" customFormat="1">
      <c r="A380" s="11"/>
      <c r="B380" s="200"/>
      <c r="C380" s="201"/>
      <c r="D380" s="195" t="s">
        <v>135</v>
      </c>
      <c r="E380" s="202" t="s">
        <v>19</v>
      </c>
      <c r="F380" s="203" t="s">
        <v>452</v>
      </c>
      <c r="G380" s="201"/>
      <c r="H380" s="204">
        <v>5</v>
      </c>
      <c r="I380" s="205"/>
      <c r="J380" s="201"/>
      <c r="K380" s="201"/>
      <c r="L380" s="206"/>
      <c r="M380" s="207"/>
      <c r="N380" s="208"/>
      <c r="O380" s="208"/>
      <c r="P380" s="208"/>
      <c r="Q380" s="208"/>
      <c r="R380" s="208"/>
      <c r="S380" s="208"/>
      <c r="T380" s="209"/>
      <c r="U380" s="11"/>
      <c r="V380" s="11"/>
      <c r="W380" s="11"/>
      <c r="X380" s="11"/>
      <c r="Y380" s="11"/>
      <c r="Z380" s="11"/>
      <c r="AA380" s="11"/>
      <c r="AB380" s="11"/>
      <c r="AC380" s="11"/>
      <c r="AD380" s="11"/>
      <c r="AE380" s="11"/>
      <c r="AT380" s="210" t="s">
        <v>135</v>
      </c>
      <c r="AU380" s="210" t="s">
        <v>72</v>
      </c>
      <c r="AV380" s="11" t="s">
        <v>82</v>
      </c>
      <c r="AW380" s="11" t="s">
        <v>33</v>
      </c>
      <c r="AX380" s="11" t="s">
        <v>72</v>
      </c>
      <c r="AY380" s="210" t="s">
        <v>125</v>
      </c>
    </row>
    <row r="381" s="13" customFormat="1">
      <c r="A381" s="13"/>
      <c r="B381" s="221"/>
      <c r="C381" s="222"/>
      <c r="D381" s="195" t="s">
        <v>135</v>
      </c>
      <c r="E381" s="223" t="s">
        <v>19</v>
      </c>
      <c r="F381" s="224" t="s">
        <v>141</v>
      </c>
      <c r="G381" s="222"/>
      <c r="H381" s="225">
        <v>5</v>
      </c>
      <c r="I381" s="226"/>
      <c r="J381" s="222"/>
      <c r="K381" s="222"/>
      <c r="L381" s="227"/>
      <c r="M381" s="228"/>
      <c r="N381" s="229"/>
      <c r="O381" s="229"/>
      <c r="P381" s="229"/>
      <c r="Q381" s="229"/>
      <c r="R381" s="229"/>
      <c r="S381" s="229"/>
      <c r="T381" s="230"/>
      <c r="U381" s="13"/>
      <c r="V381" s="13"/>
      <c r="W381" s="13"/>
      <c r="X381" s="13"/>
      <c r="Y381" s="13"/>
      <c r="Z381" s="13"/>
      <c r="AA381" s="13"/>
      <c r="AB381" s="13"/>
      <c r="AC381" s="13"/>
      <c r="AD381" s="13"/>
      <c r="AE381" s="13"/>
      <c r="AT381" s="231" t="s">
        <v>135</v>
      </c>
      <c r="AU381" s="231" t="s">
        <v>72</v>
      </c>
      <c r="AV381" s="13" t="s">
        <v>124</v>
      </c>
      <c r="AW381" s="13" t="s">
        <v>33</v>
      </c>
      <c r="AX381" s="13" t="s">
        <v>80</v>
      </c>
      <c r="AY381" s="231" t="s">
        <v>125</v>
      </c>
    </row>
    <row r="382" s="14" customFormat="1" ht="25.92" customHeight="1">
      <c r="A382" s="14"/>
      <c r="B382" s="244"/>
      <c r="C382" s="245"/>
      <c r="D382" s="246" t="s">
        <v>71</v>
      </c>
      <c r="E382" s="247" t="s">
        <v>453</v>
      </c>
      <c r="F382" s="247" t="s">
        <v>454</v>
      </c>
      <c r="G382" s="245"/>
      <c r="H382" s="245"/>
      <c r="I382" s="248"/>
      <c r="J382" s="249">
        <f>BK382</f>
        <v>0</v>
      </c>
      <c r="K382" s="245"/>
      <c r="L382" s="250"/>
      <c r="M382" s="251"/>
      <c r="N382" s="252"/>
      <c r="O382" s="252"/>
      <c r="P382" s="253">
        <f>SUM(P383:P390)</f>
        <v>0</v>
      </c>
      <c r="Q382" s="252"/>
      <c r="R382" s="253">
        <f>SUM(R383:R390)</f>
        <v>0</v>
      </c>
      <c r="S382" s="252"/>
      <c r="T382" s="254">
        <f>SUM(T383:T390)</f>
        <v>0</v>
      </c>
      <c r="U382" s="14"/>
      <c r="V382" s="14"/>
      <c r="W382" s="14"/>
      <c r="X382" s="14"/>
      <c r="Y382" s="14"/>
      <c r="Z382" s="14"/>
      <c r="AA382" s="14"/>
      <c r="AB382" s="14"/>
      <c r="AC382" s="14"/>
      <c r="AD382" s="14"/>
      <c r="AE382" s="14"/>
      <c r="AR382" s="255" t="s">
        <v>124</v>
      </c>
      <c r="AT382" s="256" t="s">
        <v>71</v>
      </c>
      <c r="AU382" s="256" t="s">
        <v>72</v>
      </c>
      <c r="AY382" s="255" t="s">
        <v>125</v>
      </c>
      <c r="BK382" s="257">
        <f>SUM(BK383:BK390)</f>
        <v>0</v>
      </c>
    </row>
    <row r="383" s="2" customFormat="1" ht="24.15" customHeight="1">
      <c r="A383" s="38"/>
      <c r="B383" s="39"/>
      <c r="C383" s="182" t="s">
        <v>287</v>
      </c>
      <c r="D383" s="182" t="s">
        <v>119</v>
      </c>
      <c r="E383" s="183" t="s">
        <v>455</v>
      </c>
      <c r="F383" s="184" t="s">
        <v>456</v>
      </c>
      <c r="G383" s="185" t="s">
        <v>122</v>
      </c>
      <c r="H383" s="186">
        <v>2</v>
      </c>
      <c r="I383" s="187"/>
      <c r="J383" s="188">
        <f>ROUND(I383*H383,2)</f>
        <v>0</v>
      </c>
      <c r="K383" s="184" t="s">
        <v>123</v>
      </c>
      <c r="L383" s="44"/>
      <c r="M383" s="189" t="s">
        <v>19</v>
      </c>
      <c r="N383" s="190" t="s">
        <v>43</v>
      </c>
      <c r="O383" s="84"/>
      <c r="P383" s="191">
        <f>O383*H383</f>
        <v>0</v>
      </c>
      <c r="Q383" s="191">
        <v>0</v>
      </c>
      <c r="R383" s="191">
        <f>Q383*H383</f>
        <v>0</v>
      </c>
      <c r="S383" s="191">
        <v>0</v>
      </c>
      <c r="T383" s="192">
        <f>S383*H383</f>
        <v>0</v>
      </c>
      <c r="U383" s="38"/>
      <c r="V383" s="38"/>
      <c r="W383" s="38"/>
      <c r="X383" s="38"/>
      <c r="Y383" s="38"/>
      <c r="Z383" s="38"/>
      <c r="AA383" s="38"/>
      <c r="AB383" s="38"/>
      <c r="AC383" s="38"/>
      <c r="AD383" s="38"/>
      <c r="AE383" s="38"/>
      <c r="AR383" s="193" t="s">
        <v>390</v>
      </c>
      <c r="AT383" s="193" t="s">
        <v>119</v>
      </c>
      <c r="AU383" s="193" t="s">
        <v>80</v>
      </c>
      <c r="AY383" s="17" t="s">
        <v>125</v>
      </c>
      <c r="BE383" s="194">
        <f>IF(N383="základní",J383,0)</f>
        <v>0</v>
      </c>
      <c r="BF383" s="194">
        <f>IF(N383="snížená",J383,0)</f>
        <v>0</v>
      </c>
      <c r="BG383" s="194">
        <f>IF(N383="zákl. přenesená",J383,0)</f>
        <v>0</v>
      </c>
      <c r="BH383" s="194">
        <f>IF(N383="sníž. přenesená",J383,0)</f>
        <v>0</v>
      </c>
      <c r="BI383" s="194">
        <f>IF(N383="nulová",J383,0)</f>
        <v>0</v>
      </c>
      <c r="BJ383" s="17" t="s">
        <v>80</v>
      </c>
      <c r="BK383" s="194">
        <f>ROUND(I383*H383,2)</f>
        <v>0</v>
      </c>
      <c r="BL383" s="17" t="s">
        <v>390</v>
      </c>
      <c r="BM383" s="193" t="s">
        <v>457</v>
      </c>
    </row>
    <row r="384" s="2" customFormat="1">
      <c r="A384" s="38"/>
      <c r="B384" s="39"/>
      <c r="C384" s="40"/>
      <c r="D384" s="195" t="s">
        <v>126</v>
      </c>
      <c r="E384" s="40"/>
      <c r="F384" s="196" t="s">
        <v>456</v>
      </c>
      <c r="G384" s="40"/>
      <c r="H384" s="40"/>
      <c r="I384" s="197"/>
      <c r="J384" s="40"/>
      <c r="K384" s="40"/>
      <c r="L384" s="44"/>
      <c r="M384" s="198"/>
      <c r="N384" s="199"/>
      <c r="O384" s="84"/>
      <c r="P384" s="84"/>
      <c r="Q384" s="84"/>
      <c r="R384" s="84"/>
      <c r="S384" s="84"/>
      <c r="T384" s="85"/>
      <c r="U384" s="38"/>
      <c r="V384" s="38"/>
      <c r="W384" s="38"/>
      <c r="X384" s="38"/>
      <c r="Y384" s="38"/>
      <c r="Z384" s="38"/>
      <c r="AA384" s="38"/>
      <c r="AB384" s="38"/>
      <c r="AC384" s="38"/>
      <c r="AD384" s="38"/>
      <c r="AE384" s="38"/>
      <c r="AT384" s="17" t="s">
        <v>126</v>
      </c>
      <c r="AU384" s="17" t="s">
        <v>80</v>
      </c>
    </row>
    <row r="385" s="2" customFormat="1" ht="21.75" customHeight="1">
      <c r="A385" s="38"/>
      <c r="B385" s="39"/>
      <c r="C385" s="182" t="s">
        <v>458</v>
      </c>
      <c r="D385" s="182" t="s">
        <v>119</v>
      </c>
      <c r="E385" s="183" t="s">
        <v>459</v>
      </c>
      <c r="F385" s="184" t="s">
        <v>460</v>
      </c>
      <c r="G385" s="185" t="s">
        <v>122</v>
      </c>
      <c r="H385" s="186">
        <v>2</v>
      </c>
      <c r="I385" s="187"/>
      <c r="J385" s="188">
        <f>ROUND(I385*H385,2)</f>
        <v>0</v>
      </c>
      <c r="K385" s="184" t="s">
        <v>123</v>
      </c>
      <c r="L385" s="44"/>
      <c r="M385" s="189" t="s">
        <v>19</v>
      </c>
      <c r="N385" s="190" t="s">
        <v>43</v>
      </c>
      <c r="O385" s="84"/>
      <c r="P385" s="191">
        <f>O385*H385</f>
        <v>0</v>
      </c>
      <c r="Q385" s="191">
        <v>0</v>
      </c>
      <c r="R385" s="191">
        <f>Q385*H385</f>
        <v>0</v>
      </c>
      <c r="S385" s="191">
        <v>0</v>
      </c>
      <c r="T385" s="192">
        <f>S385*H385</f>
        <v>0</v>
      </c>
      <c r="U385" s="38"/>
      <c r="V385" s="38"/>
      <c r="W385" s="38"/>
      <c r="X385" s="38"/>
      <c r="Y385" s="38"/>
      <c r="Z385" s="38"/>
      <c r="AA385" s="38"/>
      <c r="AB385" s="38"/>
      <c r="AC385" s="38"/>
      <c r="AD385" s="38"/>
      <c r="AE385" s="38"/>
      <c r="AR385" s="193" t="s">
        <v>390</v>
      </c>
      <c r="AT385" s="193" t="s">
        <v>119</v>
      </c>
      <c r="AU385" s="193" t="s">
        <v>80</v>
      </c>
      <c r="AY385" s="17" t="s">
        <v>125</v>
      </c>
      <c r="BE385" s="194">
        <f>IF(N385="základní",J385,0)</f>
        <v>0</v>
      </c>
      <c r="BF385" s="194">
        <f>IF(N385="snížená",J385,0)</f>
        <v>0</v>
      </c>
      <c r="BG385" s="194">
        <f>IF(N385="zákl. přenesená",J385,0)</f>
        <v>0</v>
      </c>
      <c r="BH385" s="194">
        <f>IF(N385="sníž. přenesená",J385,0)</f>
        <v>0</v>
      </c>
      <c r="BI385" s="194">
        <f>IF(N385="nulová",J385,0)</f>
        <v>0</v>
      </c>
      <c r="BJ385" s="17" t="s">
        <v>80</v>
      </c>
      <c r="BK385" s="194">
        <f>ROUND(I385*H385,2)</f>
        <v>0</v>
      </c>
      <c r="BL385" s="17" t="s">
        <v>390</v>
      </c>
      <c r="BM385" s="193" t="s">
        <v>461</v>
      </c>
    </row>
    <row r="386" s="2" customFormat="1">
      <c r="A386" s="38"/>
      <c r="B386" s="39"/>
      <c r="C386" s="40"/>
      <c r="D386" s="195" t="s">
        <v>126</v>
      </c>
      <c r="E386" s="40"/>
      <c r="F386" s="196" t="s">
        <v>460</v>
      </c>
      <c r="G386" s="40"/>
      <c r="H386" s="40"/>
      <c r="I386" s="197"/>
      <c r="J386" s="40"/>
      <c r="K386" s="40"/>
      <c r="L386" s="44"/>
      <c r="M386" s="198"/>
      <c r="N386" s="199"/>
      <c r="O386" s="84"/>
      <c r="P386" s="84"/>
      <c r="Q386" s="84"/>
      <c r="R386" s="84"/>
      <c r="S386" s="84"/>
      <c r="T386" s="85"/>
      <c r="U386" s="38"/>
      <c r="V386" s="38"/>
      <c r="W386" s="38"/>
      <c r="X386" s="38"/>
      <c r="Y386" s="38"/>
      <c r="Z386" s="38"/>
      <c r="AA386" s="38"/>
      <c r="AB386" s="38"/>
      <c r="AC386" s="38"/>
      <c r="AD386" s="38"/>
      <c r="AE386" s="38"/>
      <c r="AT386" s="17" t="s">
        <v>126</v>
      </c>
      <c r="AU386" s="17" t="s">
        <v>80</v>
      </c>
    </row>
    <row r="387" s="2" customFormat="1" ht="16.5" customHeight="1">
      <c r="A387" s="38"/>
      <c r="B387" s="39"/>
      <c r="C387" s="182" t="s">
        <v>462</v>
      </c>
      <c r="D387" s="182" t="s">
        <v>119</v>
      </c>
      <c r="E387" s="183" t="s">
        <v>463</v>
      </c>
      <c r="F387" s="184" t="s">
        <v>464</v>
      </c>
      <c r="G387" s="185" t="s">
        <v>122</v>
      </c>
      <c r="H387" s="186">
        <v>2</v>
      </c>
      <c r="I387" s="187"/>
      <c r="J387" s="188">
        <f>ROUND(I387*H387,2)</f>
        <v>0</v>
      </c>
      <c r="K387" s="184" t="s">
        <v>123</v>
      </c>
      <c r="L387" s="44"/>
      <c r="M387" s="189" t="s">
        <v>19</v>
      </c>
      <c r="N387" s="190" t="s">
        <v>43</v>
      </c>
      <c r="O387" s="84"/>
      <c r="P387" s="191">
        <f>O387*H387</f>
        <v>0</v>
      </c>
      <c r="Q387" s="191">
        <v>0</v>
      </c>
      <c r="R387" s="191">
        <f>Q387*H387</f>
        <v>0</v>
      </c>
      <c r="S387" s="191">
        <v>0</v>
      </c>
      <c r="T387" s="192">
        <f>S387*H387</f>
        <v>0</v>
      </c>
      <c r="U387" s="38"/>
      <c r="V387" s="38"/>
      <c r="W387" s="38"/>
      <c r="X387" s="38"/>
      <c r="Y387" s="38"/>
      <c r="Z387" s="38"/>
      <c r="AA387" s="38"/>
      <c r="AB387" s="38"/>
      <c r="AC387" s="38"/>
      <c r="AD387" s="38"/>
      <c r="AE387" s="38"/>
      <c r="AR387" s="193" t="s">
        <v>390</v>
      </c>
      <c r="AT387" s="193" t="s">
        <v>119</v>
      </c>
      <c r="AU387" s="193" t="s">
        <v>80</v>
      </c>
      <c r="AY387" s="17" t="s">
        <v>125</v>
      </c>
      <c r="BE387" s="194">
        <f>IF(N387="základní",J387,0)</f>
        <v>0</v>
      </c>
      <c r="BF387" s="194">
        <f>IF(N387="snížená",J387,0)</f>
        <v>0</v>
      </c>
      <c r="BG387" s="194">
        <f>IF(N387="zákl. přenesená",J387,0)</f>
        <v>0</v>
      </c>
      <c r="BH387" s="194">
        <f>IF(N387="sníž. přenesená",J387,0)</f>
        <v>0</v>
      </c>
      <c r="BI387" s="194">
        <f>IF(N387="nulová",J387,0)</f>
        <v>0</v>
      </c>
      <c r="BJ387" s="17" t="s">
        <v>80</v>
      </c>
      <c r="BK387" s="194">
        <f>ROUND(I387*H387,2)</f>
        <v>0</v>
      </c>
      <c r="BL387" s="17" t="s">
        <v>390</v>
      </c>
      <c r="BM387" s="193" t="s">
        <v>465</v>
      </c>
    </row>
    <row r="388" s="2" customFormat="1">
      <c r="A388" s="38"/>
      <c r="B388" s="39"/>
      <c r="C388" s="40"/>
      <c r="D388" s="195" t="s">
        <v>126</v>
      </c>
      <c r="E388" s="40"/>
      <c r="F388" s="196" t="s">
        <v>466</v>
      </c>
      <c r="G388" s="40"/>
      <c r="H388" s="40"/>
      <c r="I388" s="197"/>
      <c r="J388" s="40"/>
      <c r="K388" s="40"/>
      <c r="L388" s="44"/>
      <c r="M388" s="198"/>
      <c r="N388" s="199"/>
      <c r="O388" s="84"/>
      <c r="P388" s="84"/>
      <c r="Q388" s="84"/>
      <c r="R388" s="84"/>
      <c r="S388" s="84"/>
      <c r="T388" s="85"/>
      <c r="U388" s="38"/>
      <c r="V388" s="38"/>
      <c r="W388" s="38"/>
      <c r="X388" s="38"/>
      <c r="Y388" s="38"/>
      <c r="Z388" s="38"/>
      <c r="AA388" s="38"/>
      <c r="AB388" s="38"/>
      <c r="AC388" s="38"/>
      <c r="AD388" s="38"/>
      <c r="AE388" s="38"/>
      <c r="AT388" s="17" t="s">
        <v>126</v>
      </c>
      <c r="AU388" s="17" t="s">
        <v>80</v>
      </c>
    </row>
    <row r="389" s="2" customFormat="1" ht="37.8" customHeight="1">
      <c r="A389" s="38"/>
      <c r="B389" s="39"/>
      <c r="C389" s="182" t="s">
        <v>467</v>
      </c>
      <c r="D389" s="182" t="s">
        <v>119</v>
      </c>
      <c r="E389" s="183" t="s">
        <v>468</v>
      </c>
      <c r="F389" s="184" t="s">
        <v>469</v>
      </c>
      <c r="G389" s="185" t="s">
        <v>122</v>
      </c>
      <c r="H389" s="186">
        <v>2</v>
      </c>
      <c r="I389" s="187"/>
      <c r="J389" s="188">
        <f>ROUND(I389*H389,2)</f>
        <v>0</v>
      </c>
      <c r="K389" s="184" t="s">
        <v>123</v>
      </c>
      <c r="L389" s="44"/>
      <c r="M389" s="189" t="s">
        <v>19</v>
      </c>
      <c r="N389" s="190" t="s">
        <v>43</v>
      </c>
      <c r="O389" s="84"/>
      <c r="P389" s="191">
        <f>O389*H389</f>
        <v>0</v>
      </c>
      <c r="Q389" s="191">
        <v>0</v>
      </c>
      <c r="R389" s="191">
        <f>Q389*H389</f>
        <v>0</v>
      </c>
      <c r="S389" s="191">
        <v>0</v>
      </c>
      <c r="T389" s="192">
        <f>S389*H389</f>
        <v>0</v>
      </c>
      <c r="U389" s="38"/>
      <c r="V389" s="38"/>
      <c r="W389" s="38"/>
      <c r="X389" s="38"/>
      <c r="Y389" s="38"/>
      <c r="Z389" s="38"/>
      <c r="AA389" s="38"/>
      <c r="AB389" s="38"/>
      <c r="AC389" s="38"/>
      <c r="AD389" s="38"/>
      <c r="AE389" s="38"/>
      <c r="AR389" s="193" t="s">
        <v>390</v>
      </c>
      <c r="AT389" s="193" t="s">
        <v>119</v>
      </c>
      <c r="AU389" s="193" t="s">
        <v>80</v>
      </c>
      <c r="AY389" s="17" t="s">
        <v>125</v>
      </c>
      <c r="BE389" s="194">
        <f>IF(N389="základní",J389,0)</f>
        <v>0</v>
      </c>
      <c r="BF389" s="194">
        <f>IF(N389="snížená",J389,0)</f>
        <v>0</v>
      </c>
      <c r="BG389" s="194">
        <f>IF(N389="zákl. přenesená",J389,0)</f>
        <v>0</v>
      </c>
      <c r="BH389" s="194">
        <f>IF(N389="sníž. přenesená",J389,0)</f>
        <v>0</v>
      </c>
      <c r="BI389" s="194">
        <f>IF(N389="nulová",J389,0)</f>
        <v>0</v>
      </c>
      <c r="BJ389" s="17" t="s">
        <v>80</v>
      </c>
      <c r="BK389" s="194">
        <f>ROUND(I389*H389,2)</f>
        <v>0</v>
      </c>
      <c r="BL389" s="17" t="s">
        <v>390</v>
      </c>
      <c r="BM389" s="193" t="s">
        <v>470</v>
      </c>
    </row>
    <row r="390" s="2" customFormat="1">
      <c r="A390" s="38"/>
      <c r="B390" s="39"/>
      <c r="C390" s="40"/>
      <c r="D390" s="195" t="s">
        <v>126</v>
      </c>
      <c r="E390" s="40"/>
      <c r="F390" s="196" t="s">
        <v>469</v>
      </c>
      <c r="G390" s="40"/>
      <c r="H390" s="40"/>
      <c r="I390" s="197"/>
      <c r="J390" s="40"/>
      <c r="K390" s="40"/>
      <c r="L390" s="44"/>
      <c r="M390" s="258"/>
      <c r="N390" s="259"/>
      <c r="O390" s="260"/>
      <c r="P390" s="260"/>
      <c r="Q390" s="260"/>
      <c r="R390" s="260"/>
      <c r="S390" s="260"/>
      <c r="T390" s="261"/>
      <c r="U390" s="38"/>
      <c r="V390" s="38"/>
      <c r="W390" s="38"/>
      <c r="X390" s="38"/>
      <c r="Y390" s="38"/>
      <c r="Z390" s="38"/>
      <c r="AA390" s="38"/>
      <c r="AB390" s="38"/>
      <c r="AC390" s="38"/>
      <c r="AD390" s="38"/>
      <c r="AE390" s="38"/>
      <c r="AT390" s="17" t="s">
        <v>126</v>
      </c>
      <c r="AU390" s="17" t="s">
        <v>80</v>
      </c>
    </row>
    <row r="391" s="2" customFormat="1" ht="6.96" customHeight="1">
      <c r="A391" s="38"/>
      <c r="B391" s="59"/>
      <c r="C391" s="60"/>
      <c r="D391" s="60"/>
      <c r="E391" s="60"/>
      <c r="F391" s="60"/>
      <c r="G391" s="60"/>
      <c r="H391" s="60"/>
      <c r="I391" s="60"/>
      <c r="J391" s="60"/>
      <c r="K391" s="60"/>
      <c r="L391" s="44"/>
      <c r="M391" s="38"/>
      <c r="O391" s="38"/>
      <c r="P391" s="38"/>
      <c r="Q391" s="38"/>
      <c r="R391" s="38"/>
      <c r="S391" s="38"/>
      <c r="T391" s="38"/>
      <c r="U391" s="38"/>
      <c r="V391" s="38"/>
      <c r="W391" s="38"/>
      <c r="X391" s="38"/>
      <c r="Y391" s="38"/>
      <c r="Z391" s="38"/>
      <c r="AA391" s="38"/>
      <c r="AB391" s="38"/>
      <c r="AC391" s="38"/>
      <c r="AD391" s="38"/>
      <c r="AE391" s="38"/>
    </row>
  </sheetData>
  <sheetProtection sheet="1" autoFilter="0" formatColumns="0" formatRows="0" objects="1" scenarios="1" spinCount="100000" saltValue="HIkOAtnzbT5k2MQDfB6U+ZQK8+xy7r+2KPZW8oR5E4teH/jOWSEOSuAYoh8rGY0+uqZayPFbe+fxa13WAe7CNQ==" hashValue="8Gw45EFKY7nRLH9pwGuAYPAYu9N6O5dexW2CyDojujUvEp3nWiCok8SXJgr9UwUa5JMQ+a3ZJ5hPsf0TiimfUQ==" algorithmName="SHA-512" password="CC35"/>
  <autoFilter ref="C79:K390"/>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85</v>
      </c>
    </row>
    <row r="3" hidden="1" s="1" customFormat="1" ht="6.96" customHeight="1">
      <c r="B3" s="128"/>
      <c r="C3" s="129"/>
      <c r="D3" s="129"/>
      <c r="E3" s="129"/>
      <c r="F3" s="129"/>
      <c r="G3" s="129"/>
      <c r="H3" s="129"/>
      <c r="I3" s="129"/>
      <c r="J3" s="129"/>
      <c r="K3" s="129"/>
      <c r="L3" s="20"/>
      <c r="AT3" s="17" t="s">
        <v>82</v>
      </c>
    </row>
    <row r="4" hidden="1" s="1" customFormat="1" ht="24.96" customHeight="1">
      <c r="B4" s="20"/>
      <c r="D4" s="130" t="s">
        <v>98</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zakázky'!K6</f>
        <v>Oprava trati v úseku Chlumec n. C. - Městec Králové</v>
      </c>
      <c r="F7" s="132"/>
      <c r="G7" s="132"/>
      <c r="H7" s="132"/>
      <c r="L7" s="20"/>
    </row>
    <row r="8" hidden="1" s="2" customFormat="1" ht="12" customHeight="1">
      <c r="A8" s="38"/>
      <c r="B8" s="44"/>
      <c r="C8" s="38"/>
      <c r="D8" s="132" t="s">
        <v>99</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471</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zakázky'!AN8</f>
        <v>23. 11. 2021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zakázky'!AN13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zakázky'!E14</f>
        <v>Vyplň údaj</v>
      </c>
      <c r="F18" s="136"/>
      <c r="G18" s="136"/>
      <c r="H18" s="136"/>
      <c r="I18" s="132" t="s">
        <v>28</v>
      </c>
      <c r="J18" s="33" t="str">
        <f>'Rekapitulace zakázky'!AN14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32</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71.25" customHeight="1">
      <c r="A27" s="138"/>
      <c r="B27" s="139"/>
      <c r="C27" s="138"/>
      <c r="D27" s="138"/>
      <c r="E27" s="140" t="s">
        <v>37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ROUND(J93,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ROUND((SUM(BE93:BE816)),  2)</f>
        <v>0</v>
      </c>
      <c r="G33" s="38"/>
      <c r="H33" s="38"/>
      <c r="I33" s="148">
        <v>0.20999999999999999</v>
      </c>
      <c r="J33" s="147">
        <f>ROUND(((SUM(BE93:BE816))*I33),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ROUND((SUM(BF93:BF816)),  2)</f>
        <v>0</v>
      </c>
      <c r="G34" s="38"/>
      <c r="H34" s="38"/>
      <c r="I34" s="148">
        <v>0.14999999999999999</v>
      </c>
      <c r="J34" s="147">
        <f>ROUND(((SUM(BF93:BF816))*I34),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ROUND((SUM(BG93:BG816)),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ROUND((SUM(BH93:BH816)),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ROUND((SUM(BI93:BI816)),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101</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Oprava trati v úseku Chlumec n. C. - Městec Králové</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99</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SO 02 - Oprava železničních přejezdů</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TÚ Chlumec n. C. - Městec Králové</v>
      </c>
      <c r="G52" s="40"/>
      <c r="H52" s="40"/>
      <c r="I52" s="32" t="s">
        <v>23</v>
      </c>
      <c r="J52" s="72" t="str">
        <f>IF(J12="","",J12)</f>
        <v>23. 11. 2021</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Správa železnic, s.o.</v>
      </c>
      <c r="G54" s="40"/>
      <c r="H54" s="40"/>
      <c r="I54" s="32" t="s">
        <v>31</v>
      </c>
      <c r="J54" s="36" t="str">
        <f>E21</f>
        <v>bez PD</v>
      </c>
      <c r="K54" s="40"/>
      <c r="L54" s="134"/>
      <c r="S54" s="38"/>
      <c r="T54" s="38"/>
      <c r="U54" s="38"/>
      <c r="V54" s="38"/>
      <c r="W54" s="38"/>
      <c r="X54" s="38"/>
      <c r="Y54" s="38"/>
      <c r="Z54" s="38"/>
      <c r="AA54" s="38"/>
      <c r="AB54" s="38"/>
      <c r="AC54" s="38"/>
      <c r="AD54" s="38"/>
      <c r="AE54" s="38"/>
    </row>
    <row r="55" s="2" customFormat="1" ht="25.65" customHeight="1">
      <c r="A55" s="38"/>
      <c r="B55" s="39"/>
      <c r="C55" s="32" t="s">
        <v>29</v>
      </c>
      <c r="D55" s="40"/>
      <c r="E55" s="40"/>
      <c r="F55" s="27" t="str">
        <f>IF(E18="","",E18)</f>
        <v>Vyplň údaj</v>
      </c>
      <c r="G55" s="40"/>
      <c r="H55" s="40"/>
      <c r="I55" s="32" t="s">
        <v>34</v>
      </c>
      <c r="J55" s="36" t="str">
        <f>E24</f>
        <v>Správa tratí Hradec Králové</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102</v>
      </c>
      <c r="D57" s="162"/>
      <c r="E57" s="162"/>
      <c r="F57" s="162"/>
      <c r="G57" s="162"/>
      <c r="H57" s="162"/>
      <c r="I57" s="162"/>
      <c r="J57" s="163" t="s">
        <v>103</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70</v>
      </c>
      <c r="D59" s="40"/>
      <c r="E59" s="40"/>
      <c r="F59" s="40"/>
      <c r="G59" s="40"/>
      <c r="H59" s="40"/>
      <c r="I59" s="40"/>
      <c r="J59" s="102">
        <f>J93</f>
        <v>0</v>
      </c>
      <c r="K59" s="40"/>
      <c r="L59" s="134"/>
      <c r="S59" s="38"/>
      <c r="T59" s="38"/>
      <c r="U59" s="38"/>
      <c r="V59" s="38"/>
      <c r="W59" s="38"/>
      <c r="X59" s="38"/>
      <c r="Y59" s="38"/>
      <c r="Z59" s="38"/>
      <c r="AA59" s="38"/>
      <c r="AB59" s="38"/>
      <c r="AC59" s="38"/>
      <c r="AD59" s="38"/>
      <c r="AE59" s="38"/>
      <c r="AU59" s="17" t="s">
        <v>104</v>
      </c>
    </row>
    <row r="60" s="9" customFormat="1" ht="24.96" customHeight="1">
      <c r="A60" s="9"/>
      <c r="B60" s="165"/>
      <c r="C60" s="166"/>
      <c r="D60" s="167" t="s">
        <v>472</v>
      </c>
      <c r="E60" s="168"/>
      <c r="F60" s="168"/>
      <c r="G60" s="168"/>
      <c r="H60" s="168"/>
      <c r="I60" s="168"/>
      <c r="J60" s="169">
        <f>J94</f>
        <v>0</v>
      </c>
      <c r="K60" s="166"/>
      <c r="L60" s="170"/>
      <c r="S60" s="9"/>
      <c r="T60" s="9"/>
      <c r="U60" s="9"/>
      <c r="V60" s="9"/>
      <c r="W60" s="9"/>
      <c r="X60" s="9"/>
      <c r="Y60" s="9"/>
      <c r="Z60" s="9"/>
      <c r="AA60" s="9"/>
      <c r="AB60" s="9"/>
      <c r="AC60" s="9"/>
      <c r="AD60" s="9"/>
      <c r="AE60" s="9"/>
    </row>
    <row r="61" s="9" customFormat="1" ht="24.96" customHeight="1">
      <c r="A61" s="9"/>
      <c r="B61" s="165"/>
      <c r="C61" s="166"/>
      <c r="D61" s="167" t="s">
        <v>473</v>
      </c>
      <c r="E61" s="168"/>
      <c r="F61" s="168"/>
      <c r="G61" s="168"/>
      <c r="H61" s="168"/>
      <c r="I61" s="168"/>
      <c r="J61" s="169">
        <f>J95</f>
        <v>0</v>
      </c>
      <c r="K61" s="166"/>
      <c r="L61" s="170"/>
      <c r="S61" s="9"/>
      <c r="T61" s="9"/>
      <c r="U61" s="9"/>
      <c r="V61" s="9"/>
      <c r="W61" s="9"/>
      <c r="X61" s="9"/>
      <c r="Y61" s="9"/>
      <c r="Z61" s="9"/>
      <c r="AA61" s="9"/>
      <c r="AB61" s="9"/>
      <c r="AC61" s="9"/>
      <c r="AD61" s="9"/>
      <c r="AE61" s="9"/>
    </row>
    <row r="62" s="15" customFormat="1" ht="19.92" customHeight="1">
      <c r="A62" s="15"/>
      <c r="B62" s="262"/>
      <c r="C62" s="263"/>
      <c r="D62" s="264" t="s">
        <v>474</v>
      </c>
      <c r="E62" s="265"/>
      <c r="F62" s="265"/>
      <c r="G62" s="265"/>
      <c r="H62" s="265"/>
      <c r="I62" s="265"/>
      <c r="J62" s="266">
        <f>J96</f>
        <v>0</v>
      </c>
      <c r="K62" s="263"/>
      <c r="L62" s="267"/>
      <c r="S62" s="15"/>
      <c r="T62" s="15"/>
      <c r="U62" s="15"/>
      <c r="V62" s="15"/>
      <c r="W62" s="15"/>
      <c r="X62" s="15"/>
      <c r="Y62" s="15"/>
      <c r="Z62" s="15"/>
      <c r="AA62" s="15"/>
      <c r="AB62" s="15"/>
      <c r="AC62" s="15"/>
      <c r="AD62" s="15"/>
      <c r="AE62" s="15"/>
    </row>
    <row r="63" s="15" customFormat="1" ht="19.92" customHeight="1">
      <c r="A63" s="15"/>
      <c r="B63" s="262"/>
      <c r="C63" s="263"/>
      <c r="D63" s="264" t="s">
        <v>475</v>
      </c>
      <c r="E63" s="265"/>
      <c r="F63" s="265"/>
      <c r="G63" s="265"/>
      <c r="H63" s="265"/>
      <c r="I63" s="265"/>
      <c r="J63" s="266">
        <f>J176</f>
        <v>0</v>
      </c>
      <c r="K63" s="263"/>
      <c r="L63" s="267"/>
      <c r="S63" s="15"/>
      <c r="T63" s="15"/>
      <c r="U63" s="15"/>
      <c r="V63" s="15"/>
      <c r="W63" s="15"/>
      <c r="X63" s="15"/>
      <c r="Y63" s="15"/>
      <c r="Z63" s="15"/>
      <c r="AA63" s="15"/>
      <c r="AB63" s="15"/>
      <c r="AC63" s="15"/>
      <c r="AD63" s="15"/>
      <c r="AE63" s="15"/>
    </row>
    <row r="64" s="15" customFormat="1" ht="19.92" customHeight="1">
      <c r="A64" s="15"/>
      <c r="B64" s="262"/>
      <c r="C64" s="263"/>
      <c r="D64" s="264" t="s">
        <v>476</v>
      </c>
      <c r="E64" s="265"/>
      <c r="F64" s="265"/>
      <c r="G64" s="265"/>
      <c r="H64" s="265"/>
      <c r="I64" s="265"/>
      <c r="J64" s="266">
        <f>J225</f>
        <v>0</v>
      </c>
      <c r="K64" s="263"/>
      <c r="L64" s="267"/>
      <c r="S64" s="15"/>
      <c r="T64" s="15"/>
      <c r="U64" s="15"/>
      <c r="V64" s="15"/>
      <c r="W64" s="15"/>
      <c r="X64" s="15"/>
      <c r="Y64" s="15"/>
      <c r="Z64" s="15"/>
      <c r="AA64" s="15"/>
      <c r="AB64" s="15"/>
      <c r="AC64" s="15"/>
      <c r="AD64" s="15"/>
      <c r="AE64" s="15"/>
    </row>
    <row r="65" s="15" customFormat="1" ht="19.92" customHeight="1">
      <c r="A65" s="15"/>
      <c r="B65" s="262"/>
      <c r="C65" s="263"/>
      <c r="D65" s="264" t="s">
        <v>477</v>
      </c>
      <c r="E65" s="265"/>
      <c r="F65" s="265"/>
      <c r="G65" s="265"/>
      <c r="H65" s="265"/>
      <c r="I65" s="265"/>
      <c r="J65" s="266">
        <f>J280</f>
        <v>0</v>
      </c>
      <c r="K65" s="263"/>
      <c r="L65" s="267"/>
      <c r="S65" s="15"/>
      <c r="T65" s="15"/>
      <c r="U65" s="15"/>
      <c r="V65" s="15"/>
      <c r="W65" s="15"/>
      <c r="X65" s="15"/>
      <c r="Y65" s="15"/>
      <c r="Z65" s="15"/>
      <c r="AA65" s="15"/>
      <c r="AB65" s="15"/>
      <c r="AC65" s="15"/>
      <c r="AD65" s="15"/>
      <c r="AE65" s="15"/>
    </row>
    <row r="66" s="15" customFormat="1" ht="19.92" customHeight="1">
      <c r="A66" s="15"/>
      <c r="B66" s="262"/>
      <c r="C66" s="263"/>
      <c r="D66" s="264" t="s">
        <v>478</v>
      </c>
      <c r="E66" s="265"/>
      <c r="F66" s="265"/>
      <c r="G66" s="265"/>
      <c r="H66" s="265"/>
      <c r="I66" s="265"/>
      <c r="J66" s="266">
        <f>J337</f>
        <v>0</v>
      </c>
      <c r="K66" s="263"/>
      <c r="L66" s="267"/>
      <c r="S66" s="15"/>
      <c r="T66" s="15"/>
      <c r="U66" s="15"/>
      <c r="V66" s="15"/>
      <c r="W66" s="15"/>
      <c r="X66" s="15"/>
      <c r="Y66" s="15"/>
      <c r="Z66" s="15"/>
      <c r="AA66" s="15"/>
      <c r="AB66" s="15"/>
      <c r="AC66" s="15"/>
      <c r="AD66" s="15"/>
      <c r="AE66" s="15"/>
    </row>
    <row r="67" s="15" customFormat="1" ht="19.92" customHeight="1">
      <c r="A67" s="15"/>
      <c r="B67" s="262"/>
      <c r="C67" s="263"/>
      <c r="D67" s="264" t="s">
        <v>479</v>
      </c>
      <c r="E67" s="265"/>
      <c r="F67" s="265"/>
      <c r="G67" s="265"/>
      <c r="H67" s="265"/>
      <c r="I67" s="265"/>
      <c r="J67" s="266">
        <f>J408</f>
        <v>0</v>
      </c>
      <c r="K67" s="263"/>
      <c r="L67" s="267"/>
      <c r="S67" s="15"/>
      <c r="T67" s="15"/>
      <c r="U67" s="15"/>
      <c r="V67" s="15"/>
      <c r="W67" s="15"/>
      <c r="X67" s="15"/>
      <c r="Y67" s="15"/>
      <c r="Z67" s="15"/>
      <c r="AA67" s="15"/>
      <c r="AB67" s="15"/>
      <c r="AC67" s="15"/>
      <c r="AD67" s="15"/>
      <c r="AE67" s="15"/>
    </row>
    <row r="68" s="15" customFormat="1" ht="19.92" customHeight="1">
      <c r="A68" s="15"/>
      <c r="B68" s="262"/>
      <c r="C68" s="263"/>
      <c r="D68" s="264" t="s">
        <v>480</v>
      </c>
      <c r="E68" s="265"/>
      <c r="F68" s="265"/>
      <c r="G68" s="265"/>
      <c r="H68" s="265"/>
      <c r="I68" s="265"/>
      <c r="J68" s="266">
        <f>J475</f>
        <v>0</v>
      </c>
      <c r="K68" s="263"/>
      <c r="L68" s="267"/>
      <c r="S68" s="15"/>
      <c r="T68" s="15"/>
      <c r="U68" s="15"/>
      <c r="V68" s="15"/>
      <c r="W68" s="15"/>
      <c r="X68" s="15"/>
      <c r="Y68" s="15"/>
      <c r="Z68" s="15"/>
      <c r="AA68" s="15"/>
      <c r="AB68" s="15"/>
      <c r="AC68" s="15"/>
      <c r="AD68" s="15"/>
      <c r="AE68" s="15"/>
    </row>
    <row r="69" s="15" customFormat="1" ht="19.92" customHeight="1">
      <c r="A69" s="15"/>
      <c r="B69" s="262"/>
      <c r="C69" s="263"/>
      <c r="D69" s="264" t="s">
        <v>481</v>
      </c>
      <c r="E69" s="265"/>
      <c r="F69" s="265"/>
      <c r="G69" s="265"/>
      <c r="H69" s="265"/>
      <c r="I69" s="265"/>
      <c r="J69" s="266">
        <f>J546</f>
        <v>0</v>
      </c>
      <c r="K69" s="263"/>
      <c r="L69" s="267"/>
      <c r="S69" s="15"/>
      <c r="T69" s="15"/>
      <c r="U69" s="15"/>
      <c r="V69" s="15"/>
      <c r="W69" s="15"/>
      <c r="X69" s="15"/>
      <c r="Y69" s="15"/>
      <c r="Z69" s="15"/>
      <c r="AA69" s="15"/>
      <c r="AB69" s="15"/>
      <c r="AC69" s="15"/>
      <c r="AD69" s="15"/>
      <c r="AE69" s="15"/>
    </row>
    <row r="70" s="15" customFormat="1" ht="19.92" customHeight="1">
      <c r="A70" s="15"/>
      <c r="B70" s="262"/>
      <c r="C70" s="263"/>
      <c r="D70" s="264" t="s">
        <v>482</v>
      </c>
      <c r="E70" s="265"/>
      <c r="F70" s="265"/>
      <c r="G70" s="265"/>
      <c r="H70" s="265"/>
      <c r="I70" s="265"/>
      <c r="J70" s="266">
        <f>J601</f>
        <v>0</v>
      </c>
      <c r="K70" s="263"/>
      <c r="L70" s="267"/>
      <c r="S70" s="15"/>
      <c r="T70" s="15"/>
      <c r="U70" s="15"/>
      <c r="V70" s="15"/>
      <c r="W70" s="15"/>
      <c r="X70" s="15"/>
      <c r="Y70" s="15"/>
      <c r="Z70" s="15"/>
      <c r="AA70" s="15"/>
      <c r="AB70" s="15"/>
      <c r="AC70" s="15"/>
      <c r="AD70" s="15"/>
      <c r="AE70" s="15"/>
    </row>
    <row r="71" s="15" customFormat="1" ht="19.92" customHeight="1">
      <c r="A71" s="15"/>
      <c r="B71" s="262"/>
      <c r="C71" s="263"/>
      <c r="D71" s="264" t="s">
        <v>483</v>
      </c>
      <c r="E71" s="265"/>
      <c r="F71" s="265"/>
      <c r="G71" s="265"/>
      <c r="H71" s="265"/>
      <c r="I71" s="265"/>
      <c r="J71" s="266">
        <f>J610</f>
        <v>0</v>
      </c>
      <c r="K71" s="263"/>
      <c r="L71" s="267"/>
      <c r="S71" s="15"/>
      <c r="T71" s="15"/>
      <c r="U71" s="15"/>
      <c r="V71" s="15"/>
      <c r="W71" s="15"/>
      <c r="X71" s="15"/>
      <c r="Y71" s="15"/>
      <c r="Z71" s="15"/>
      <c r="AA71" s="15"/>
      <c r="AB71" s="15"/>
      <c r="AC71" s="15"/>
      <c r="AD71" s="15"/>
      <c r="AE71" s="15"/>
    </row>
    <row r="72" s="15" customFormat="1" ht="19.92" customHeight="1">
      <c r="A72" s="15"/>
      <c r="B72" s="262"/>
      <c r="C72" s="263"/>
      <c r="D72" s="264" t="s">
        <v>484</v>
      </c>
      <c r="E72" s="265"/>
      <c r="F72" s="265"/>
      <c r="G72" s="265"/>
      <c r="H72" s="265"/>
      <c r="I72" s="265"/>
      <c r="J72" s="266">
        <f>J687</f>
        <v>0</v>
      </c>
      <c r="K72" s="263"/>
      <c r="L72" s="267"/>
      <c r="S72" s="15"/>
      <c r="T72" s="15"/>
      <c r="U72" s="15"/>
      <c r="V72" s="15"/>
      <c r="W72" s="15"/>
      <c r="X72" s="15"/>
      <c r="Y72" s="15"/>
      <c r="Z72" s="15"/>
      <c r="AA72" s="15"/>
      <c r="AB72" s="15"/>
      <c r="AC72" s="15"/>
      <c r="AD72" s="15"/>
      <c r="AE72" s="15"/>
    </row>
    <row r="73" s="15" customFormat="1" ht="19.92" customHeight="1">
      <c r="A73" s="15"/>
      <c r="B73" s="262"/>
      <c r="C73" s="263"/>
      <c r="D73" s="264" t="s">
        <v>485</v>
      </c>
      <c r="E73" s="265"/>
      <c r="F73" s="265"/>
      <c r="G73" s="265"/>
      <c r="H73" s="265"/>
      <c r="I73" s="265"/>
      <c r="J73" s="266">
        <f>J756</f>
        <v>0</v>
      </c>
      <c r="K73" s="263"/>
      <c r="L73" s="267"/>
      <c r="S73" s="15"/>
      <c r="T73" s="15"/>
      <c r="U73" s="15"/>
      <c r="V73" s="15"/>
      <c r="W73" s="15"/>
      <c r="X73" s="15"/>
      <c r="Y73" s="15"/>
      <c r="Z73" s="15"/>
      <c r="AA73" s="15"/>
      <c r="AB73" s="15"/>
      <c r="AC73" s="15"/>
      <c r="AD73" s="15"/>
      <c r="AE73" s="15"/>
    </row>
    <row r="74" s="2" customFormat="1" ht="21.84"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59"/>
      <c r="C75" s="60"/>
      <c r="D75" s="60"/>
      <c r="E75" s="60"/>
      <c r="F75" s="60"/>
      <c r="G75" s="60"/>
      <c r="H75" s="60"/>
      <c r="I75" s="60"/>
      <c r="J75" s="60"/>
      <c r="K75" s="60"/>
      <c r="L75" s="134"/>
      <c r="S75" s="38"/>
      <c r="T75" s="38"/>
      <c r="U75" s="38"/>
      <c r="V75" s="38"/>
      <c r="W75" s="38"/>
      <c r="X75" s="38"/>
      <c r="Y75" s="38"/>
      <c r="Z75" s="38"/>
      <c r="AA75" s="38"/>
      <c r="AB75" s="38"/>
      <c r="AC75" s="38"/>
      <c r="AD75" s="38"/>
      <c r="AE75" s="38"/>
    </row>
    <row r="79" s="2" customFormat="1" ht="6.96" customHeight="1">
      <c r="A79" s="38"/>
      <c r="B79" s="61"/>
      <c r="C79" s="62"/>
      <c r="D79" s="62"/>
      <c r="E79" s="62"/>
      <c r="F79" s="62"/>
      <c r="G79" s="62"/>
      <c r="H79" s="62"/>
      <c r="I79" s="62"/>
      <c r="J79" s="62"/>
      <c r="K79" s="62"/>
      <c r="L79" s="134"/>
      <c r="S79" s="38"/>
      <c r="T79" s="38"/>
      <c r="U79" s="38"/>
      <c r="V79" s="38"/>
      <c r="W79" s="38"/>
      <c r="X79" s="38"/>
      <c r="Y79" s="38"/>
      <c r="Z79" s="38"/>
      <c r="AA79" s="38"/>
      <c r="AB79" s="38"/>
      <c r="AC79" s="38"/>
      <c r="AD79" s="38"/>
      <c r="AE79" s="38"/>
    </row>
    <row r="80" s="2" customFormat="1" ht="24.96" customHeight="1">
      <c r="A80" s="38"/>
      <c r="B80" s="39"/>
      <c r="C80" s="23" t="s">
        <v>106</v>
      </c>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6.96" customHeight="1">
      <c r="A81" s="38"/>
      <c r="B81" s="39"/>
      <c r="C81" s="40"/>
      <c r="D81" s="40"/>
      <c r="E81" s="40"/>
      <c r="F81" s="40"/>
      <c r="G81" s="40"/>
      <c r="H81" s="40"/>
      <c r="I81" s="40"/>
      <c r="J81" s="40"/>
      <c r="K81" s="40"/>
      <c r="L81" s="134"/>
      <c r="S81" s="38"/>
      <c r="T81" s="38"/>
      <c r="U81" s="38"/>
      <c r="V81" s="38"/>
      <c r="W81" s="38"/>
      <c r="X81" s="38"/>
      <c r="Y81" s="38"/>
      <c r="Z81" s="38"/>
      <c r="AA81" s="38"/>
      <c r="AB81" s="38"/>
      <c r="AC81" s="38"/>
      <c r="AD81" s="38"/>
      <c r="AE81" s="38"/>
    </row>
    <row r="82" s="2" customFormat="1" ht="12" customHeight="1">
      <c r="A82" s="38"/>
      <c r="B82" s="39"/>
      <c r="C82" s="32" t="s">
        <v>16</v>
      </c>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6.5" customHeight="1">
      <c r="A83" s="38"/>
      <c r="B83" s="39"/>
      <c r="C83" s="40"/>
      <c r="D83" s="40"/>
      <c r="E83" s="160" t="str">
        <f>E7</f>
        <v>Oprava trati v úseku Chlumec n. C. - Městec Králové</v>
      </c>
      <c r="F83" s="32"/>
      <c r="G83" s="32"/>
      <c r="H83" s="32"/>
      <c r="I83" s="40"/>
      <c r="J83" s="40"/>
      <c r="K83" s="40"/>
      <c r="L83" s="134"/>
      <c r="S83" s="38"/>
      <c r="T83" s="38"/>
      <c r="U83" s="38"/>
      <c r="V83" s="38"/>
      <c r="W83" s="38"/>
      <c r="X83" s="38"/>
      <c r="Y83" s="38"/>
      <c r="Z83" s="38"/>
      <c r="AA83" s="38"/>
      <c r="AB83" s="38"/>
      <c r="AC83" s="38"/>
      <c r="AD83" s="38"/>
      <c r="AE83" s="38"/>
    </row>
    <row r="84" s="2" customFormat="1" ht="12" customHeight="1">
      <c r="A84" s="38"/>
      <c r="B84" s="39"/>
      <c r="C84" s="32" t="s">
        <v>99</v>
      </c>
      <c r="D84" s="40"/>
      <c r="E84" s="40"/>
      <c r="F84" s="40"/>
      <c r="G84" s="40"/>
      <c r="H84" s="40"/>
      <c r="I84" s="40"/>
      <c r="J84" s="40"/>
      <c r="K84" s="40"/>
      <c r="L84" s="134"/>
      <c r="S84" s="38"/>
      <c r="T84" s="38"/>
      <c r="U84" s="38"/>
      <c r="V84" s="38"/>
      <c r="W84" s="38"/>
      <c r="X84" s="38"/>
      <c r="Y84" s="38"/>
      <c r="Z84" s="38"/>
      <c r="AA84" s="38"/>
      <c r="AB84" s="38"/>
      <c r="AC84" s="38"/>
      <c r="AD84" s="38"/>
      <c r="AE84" s="38"/>
    </row>
    <row r="85" s="2" customFormat="1" ht="16.5" customHeight="1">
      <c r="A85" s="38"/>
      <c r="B85" s="39"/>
      <c r="C85" s="40"/>
      <c r="D85" s="40"/>
      <c r="E85" s="69" t="str">
        <f>E9</f>
        <v>SO 02 - Oprava železničních přejezdů</v>
      </c>
      <c r="F85" s="40"/>
      <c r="G85" s="40"/>
      <c r="H85" s="40"/>
      <c r="I85" s="40"/>
      <c r="J85" s="40"/>
      <c r="K85" s="40"/>
      <c r="L85" s="134"/>
      <c r="S85" s="38"/>
      <c r="T85" s="38"/>
      <c r="U85" s="38"/>
      <c r="V85" s="38"/>
      <c r="W85" s="38"/>
      <c r="X85" s="38"/>
      <c r="Y85" s="38"/>
      <c r="Z85" s="38"/>
      <c r="AA85" s="38"/>
      <c r="AB85" s="38"/>
      <c r="AC85" s="38"/>
      <c r="AD85" s="38"/>
      <c r="AE85" s="38"/>
    </row>
    <row r="86" s="2" customFormat="1" ht="6.96" customHeight="1">
      <c r="A86" s="38"/>
      <c r="B86" s="39"/>
      <c r="C86" s="40"/>
      <c r="D86" s="40"/>
      <c r="E86" s="40"/>
      <c r="F86" s="40"/>
      <c r="G86" s="40"/>
      <c r="H86" s="40"/>
      <c r="I86" s="40"/>
      <c r="J86" s="40"/>
      <c r="K86" s="40"/>
      <c r="L86" s="134"/>
      <c r="S86" s="38"/>
      <c r="T86" s="38"/>
      <c r="U86" s="38"/>
      <c r="V86" s="38"/>
      <c r="W86" s="38"/>
      <c r="X86" s="38"/>
      <c r="Y86" s="38"/>
      <c r="Z86" s="38"/>
      <c r="AA86" s="38"/>
      <c r="AB86" s="38"/>
      <c r="AC86" s="38"/>
      <c r="AD86" s="38"/>
      <c r="AE86" s="38"/>
    </row>
    <row r="87" s="2" customFormat="1" ht="12" customHeight="1">
      <c r="A87" s="38"/>
      <c r="B87" s="39"/>
      <c r="C87" s="32" t="s">
        <v>21</v>
      </c>
      <c r="D87" s="40"/>
      <c r="E87" s="40"/>
      <c r="F87" s="27" t="str">
        <f>F12</f>
        <v>TÚ Chlumec n. C. - Městec Králové</v>
      </c>
      <c r="G87" s="40"/>
      <c r="H87" s="40"/>
      <c r="I87" s="32" t="s">
        <v>23</v>
      </c>
      <c r="J87" s="72" t="str">
        <f>IF(J12="","",J12)</f>
        <v>23. 11. 2021</v>
      </c>
      <c r="K87" s="40"/>
      <c r="L87" s="134"/>
      <c r="S87" s="38"/>
      <c r="T87" s="38"/>
      <c r="U87" s="38"/>
      <c r="V87" s="38"/>
      <c r="W87" s="38"/>
      <c r="X87" s="38"/>
      <c r="Y87" s="38"/>
      <c r="Z87" s="38"/>
      <c r="AA87" s="38"/>
      <c r="AB87" s="38"/>
      <c r="AC87" s="38"/>
      <c r="AD87" s="38"/>
      <c r="AE87" s="38"/>
    </row>
    <row r="88" s="2" customFormat="1" ht="6.96" customHeight="1">
      <c r="A88" s="38"/>
      <c r="B88" s="39"/>
      <c r="C88" s="40"/>
      <c r="D88" s="40"/>
      <c r="E88" s="40"/>
      <c r="F88" s="40"/>
      <c r="G88" s="40"/>
      <c r="H88" s="40"/>
      <c r="I88" s="40"/>
      <c r="J88" s="40"/>
      <c r="K88" s="40"/>
      <c r="L88" s="134"/>
      <c r="S88" s="38"/>
      <c r="T88" s="38"/>
      <c r="U88" s="38"/>
      <c r="V88" s="38"/>
      <c r="W88" s="38"/>
      <c r="X88" s="38"/>
      <c r="Y88" s="38"/>
      <c r="Z88" s="38"/>
      <c r="AA88" s="38"/>
      <c r="AB88" s="38"/>
      <c r="AC88" s="38"/>
      <c r="AD88" s="38"/>
      <c r="AE88" s="38"/>
    </row>
    <row r="89" s="2" customFormat="1" ht="15.15" customHeight="1">
      <c r="A89" s="38"/>
      <c r="B89" s="39"/>
      <c r="C89" s="32" t="s">
        <v>25</v>
      </c>
      <c r="D89" s="40"/>
      <c r="E89" s="40"/>
      <c r="F89" s="27" t="str">
        <f>E15</f>
        <v>Správa železnic, s.o.</v>
      </c>
      <c r="G89" s="40"/>
      <c r="H89" s="40"/>
      <c r="I89" s="32" t="s">
        <v>31</v>
      </c>
      <c r="J89" s="36" t="str">
        <f>E21</f>
        <v>bez PD</v>
      </c>
      <c r="K89" s="40"/>
      <c r="L89" s="134"/>
      <c r="S89" s="38"/>
      <c r="T89" s="38"/>
      <c r="U89" s="38"/>
      <c r="V89" s="38"/>
      <c r="W89" s="38"/>
      <c r="X89" s="38"/>
      <c r="Y89" s="38"/>
      <c r="Z89" s="38"/>
      <c r="AA89" s="38"/>
      <c r="AB89" s="38"/>
      <c r="AC89" s="38"/>
      <c r="AD89" s="38"/>
      <c r="AE89" s="38"/>
    </row>
    <row r="90" s="2" customFormat="1" ht="25.65" customHeight="1">
      <c r="A90" s="38"/>
      <c r="B90" s="39"/>
      <c r="C90" s="32" t="s">
        <v>29</v>
      </c>
      <c r="D90" s="40"/>
      <c r="E90" s="40"/>
      <c r="F90" s="27" t="str">
        <f>IF(E18="","",E18)</f>
        <v>Vyplň údaj</v>
      </c>
      <c r="G90" s="40"/>
      <c r="H90" s="40"/>
      <c r="I90" s="32" t="s">
        <v>34</v>
      </c>
      <c r="J90" s="36" t="str">
        <f>E24</f>
        <v>Správa tratí Hradec Králové</v>
      </c>
      <c r="K90" s="40"/>
      <c r="L90" s="134"/>
      <c r="S90" s="38"/>
      <c r="T90" s="38"/>
      <c r="U90" s="38"/>
      <c r="V90" s="38"/>
      <c r="W90" s="38"/>
      <c r="X90" s="38"/>
      <c r="Y90" s="38"/>
      <c r="Z90" s="38"/>
      <c r="AA90" s="38"/>
      <c r="AB90" s="38"/>
      <c r="AC90" s="38"/>
      <c r="AD90" s="38"/>
      <c r="AE90" s="38"/>
    </row>
    <row r="91" s="2" customFormat="1" ht="10.32" customHeight="1">
      <c r="A91" s="38"/>
      <c r="B91" s="39"/>
      <c r="C91" s="40"/>
      <c r="D91" s="40"/>
      <c r="E91" s="40"/>
      <c r="F91" s="40"/>
      <c r="G91" s="40"/>
      <c r="H91" s="40"/>
      <c r="I91" s="40"/>
      <c r="J91" s="40"/>
      <c r="K91" s="40"/>
      <c r="L91" s="134"/>
      <c r="S91" s="38"/>
      <c r="T91" s="38"/>
      <c r="U91" s="38"/>
      <c r="V91" s="38"/>
      <c r="W91" s="38"/>
      <c r="X91" s="38"/>
      <c r="Y91" s="38"/>
      <c r="Z91" s="38"/>
      <c r="AA91" s="38"/>
      <c r="AB91" s="38"/>
      <c r="AC91" s="38"/>
      <c r="AD91" s="38"/>
      <c r="AE91" s="38"/>
    </row>
    <row r="92" s="10" customFormat="1" ht="29.28" customHeight="1">
      <c r="A92" s="171"/>
      <c r="B92" s="172"/>
      <c r="C92" s="173" t="s">
        <v>107</v>
      </c>
      <c r="D92" s="174" t="s">
        <v>57</v>
      </c>
      <c r="E92" s="174" t="s">
        <v>53</v>
      </c>
      <c r="F92" s="174" t="s">
        <v>54</v>
      </c>
      <c r="G92" s="174" t="s">
        <v>108</v>
      </c>
      <c r="H92" s="174" t="s">
        <v>109</v>
      </c>
      <c r="I92" s="174" t="s">
        <v>110</v>
      </c>
      <c r="J92" s="174" t="s">
        <v>103</v>
      </c>
      <c r="K92" s="175" t="s">
        <v>111</v>
      </c>
      <c r="L92" s="176"/>
      <c r="M92" s="92" t="s">
        <v>19</v>
      </c>
      <c r="N92" s="93" t="s">
        <v>42</v>
      </c>
      <c r="O92" s="93" t="s">
        <v>112</v>
      </c>
      <c r="P92" s="93" t="s">
        <v>113</v>
      </c>
      <c r="Q92" s="93" t="s">
        <v>114</v>
      </c>
      <c r="R92" s="93" t="s">
        <v>115</v>
      </c>
      <c r="S92" s="93" t="s">
        <v>116</v>
      </c>
      <c r="T92" s="94" t="s">
        <v>117</v>
      </c>
      <c r="U92" s="171"/>
      <c r="V92" s="171"/>
      <c r="W92" s="171"/>
      <c r="X92" s="171"/>
      <c r="Y92" s="171"/>
      <c r="Z92" s="171"/>
      <c r="AA92" s="171"/>
      <c r="AB92" s="171"/>
      <c r="AC92" s="171"/>
      <c r="AD92" s="171"/>
      <c r="AE92" s="171"/>
    </row>
    <row r="93" s="2" customFormat="1" ht="22.8" customHeight="1">
      <c r="A93" s="38"/>
      <c r="B93" s="39"/>
      <c r="C93" s="99" t="s">
        <v>118</v>
      </c>
      <c r="D93" s="40"/>
      <c r="E93" s="40"/>
      <c r="F93" s="40"/>
      <c r="G93" s="40"/>
      <c r="H93" s="40"/>
      <c r="I93" s="40"/>
      <c r="J93" s="177">
        <f>BK93</f>
        <v>0</v>
      </c>
      <c r="K93" s="40"/>
      <c r="L93" s="44"/>
      <c r="M93" s="95"/>
      <c r="N93" s="178"/>
      <c r="O93" s="96"/>
      <c r="P93" s="179">
        <f>P94+P95</f>
        <v>0</v>
      </c>
      <c r="Q93" s="96"/>
      <c r="R93" s="179">
        <f>R94+R95</f>
        <v>0</v>
      </c>
      <c r="S93" s="96"/>
      <c r="T93" s="180">
        <f>T94+T95</f>
        <v>0</v>
      </c>
      <c r="U93" s="38"/>
      <c r="V93" s="38"/>
      <c r="W93" s="38"/>
      <c r="X93" s="38"/>
      <c r="Y93" s="38"/>
      <c r="Z93" s="38"/>
      <c r="AA93" s="38"/>
      <c r="AB93" s="38"/>
      <c r="AC93" s="38"/>
      <c r="AD93" s="38"/>
      <c r="AE93" s="38"/>
      <c r="AT93" s="17" t="s">
        <v>71</v>
      </c>
      <c r="AU93" s="17" t="s">
        <v>104</v>
      </c>
      <c r="BK93" s="181">
        <f>BK94+BK95</f>
        <v>0</v>
      </c>
    </row>
    <row r="94" s="14" customFormat="1" ht="25.92" customHeight="1">
      <c r="A94" s="14"/>
      <c r="B94" s="244"/>
      <c r="C94" s="245"/>
      <c r="D94" s="246" t="s">
        <v>71</v>
      </c>
      <c r="E94" s="247" t="s">
        <v>486</v>
      </c>
      <c r="F94" s="247" t="s">
        <v>487</v>
      </c>
      <c r="G94" s="245"/>
      <c r="H94" s="245"/>
      <c r="I94" s="248"/>
      <c r="J94" s="249">
        <f>BK94</f>
        <v>0</v>
      </c>
      <c r="K94" s="245"/>
      <c r="L94" s="250"/>
      <c r="M94" s="251"/>
      <c r="N94" s="252"/>
      <c r="O94" s="252"/>
      <c r="P94" s="253">
        <v>0</v>
      </c>
      <c r="Q94" s="252"/>
      <c r="R94" s="253">
        <v>0</v>
      </c>
      <c r="S94" s="252"/>
      <c r="T94" s="254">
        <v>0</v>
      </c>
      <c r="U94" s="14"/>
      <c r="V94" s="14"/>
      <c r="W94" s="14"/>
      <c r="X94" s="14"/>
      <c r="Y94" s="14"/>
      <c r="Z94" s="14"/>
      <c r="AA94" s="14"/>
      <c r="AB94" s="14"/>
      <c r="AC94" s="14"/>
      <c r="AD94" s="14"/>
      <c r="AE94" s="14"/>
      <c r="AR94" s="255" t="s">
        <v>80</v>
      </c>
      <c r="AT94" s="256" t="s">
        <v>71</v>
      </c>
      <c r="AU94" s="256" t="s">
        <v>72</v>
      </c>
      <c r="AY94" s="255" t="s">
        <v>125</v>
      </c>
      <c r="BK94" s="257">
        <v>0</v>
      </c>
    </row>
    <row r="95" s="14" customFormat="1" ht="25.92" customHeight="1">
      <c r="A95" s="14"/>
      <c r="B95" s="244"/>
      <c r="C95" s="245"/>
      <c r="D95" s="246" t="s">
        <v>71</v>
      </c>
      <c r="E95" s="247" t="s">
        <v>149</v>
      </c>
      <c r="F95" s="247" t="s">
        <v>488</v>
      </c>
      <c r="G95" s="245"/>
      <c r="H95" s="245"/>
      <c r="I95" s="248"/>
      <c r="J95" s="249">
        <f>BK95</f>
        <v>0</v>
      </c>
      <c r="K95" s="245"/>
      <c r="L95" s="250"/>
      <c r="M95" s="251"/>
      <c r="N95" s="252"/>
      <c r="O95" s="252"/>
      <c r="P95" s="253">
        <f>P96+P176+P225+P280+P337+P408+P475+P546+P601+P610+P687+P756</f>
        <v>0</v>
      </c>
      <c r="Q95" s="252"/>
      <c r="R95" s="253">
        <f>R96+R176+R225+R280+R337+R408+R475+R546+R601+R610+R687+R756</f>
        <v>0</v>
      </c>
      <c r="S95" s="252"/>
      <c r="T95" s="254">
        <f>T96+T176+T225+T280+T337+T408+T475+T546+T601+T610+T687+T756</f>
        <v>0</v>
      </c>
      <c r="U95" s="14"/>
      <c r="V95" s="14"/>
      <c r="W95" s="14"/>
      <c r="X95" s="14"/>
      <c r="Y95" s="14"/>
      <c r="Z95" s="14"/>
      <c r="AA95" s="14"/>
      <c r="AB95" s="14"/>
      <c r="AC95" s="14"/>
      <c r="AD95" s="14"/>
      <c r="AE95" s="14"/>
      <c r="AR95" s="255" t="s">
        <v>80</v>
      </c>
      <c r="AT95" s="256" t="s">
        <v>71</v>
      </c>
      <c r="AU95" s="256" t="s">
        <v>72</v>
      </c>
      <c r="AY95" s="255" t="s">
        <v>125</v>
      </c>
      <c r="BK95" s="257">
        <f>BK96+BK176+BK225+BK280+BK337+BK408+BK475+BK546+BK601+BK610+BK687+BK756</f>
        <v>0</v>
      </c>
    </row>
    <row r="96" s="14" customFormat="1" ht="22.8" customHeight="1">
      <c r="A96" s="14"/>
      <c r="B96" s="244"/>
      <c r="C96" s="245"/>
      <c r="D96" s="246" t="s">
        <v>71</v>
      </c>
      <c r="E96" s="268" t="s">
        <v>489</v>
      </c>
      <c r="F96" s="268" t="s">
        <v>490</v>
      </c>
      <c r="G96" s="245"/>
      <c r="H96" s="245"/>
      <c r="I96" s="248"/>
      <c r="J96" s="269">
        <f>BK96</f>
        <v>0</v>
      </c>
      <c r="K96" s="245"/>
      <c r="L96" s="250"/>
      <c r="M96" s="251"/>
      <c r="N96" s="252"/>
      <c r="O96" s="252"/>
      <c r="P96" s="253">
        <f>SUM(P97:P175)</f>
        <v>0</v>
      </c>
      <c r="Q96" s="252"/>
      <c r="R96" s="253">
        <f>SUM(R97:R175)</f>
        <v>0</v>
      </c>
      <c r="S96" s="252"/>
      <c r="T96" s="254">
        <f>SUM(T97:T175)</f>
        <v>0</v>
      </c>
      <c r="U96" s="14"/>
      <c r="V96" s="14"/>
      <c r="W96" s="14"/>
      <c r="X96" s="14"/>
      <c r="Y96" s="14"/>
      <c r="Z96" s="14"/>
      <c r="AA96" s="14"/>
      <c r="AB96" s="14"/>
      <c r="AC96" s="14"/>
      <c r="AD96" s="14"/>
      <c r="AE96" s="14"/>
      <c r="AR96" s="255" t="s">
        <v>80</v>
      </c>
      <c r="AT96" s="256" t="s">
        <v>71</v>
      </c>
      <c r="AU96" s="256" t="s">
        <v>80</v>
      </c>
      <c r="AY96" s="255" t="s">
        <v>125</v>
      </c>
      <c r="BK96" s="257">
        <f>SUM(BK97:BK175)</f>
        <v>0</v>
      </c>
    </row>
    <row r="97" s="2" customFormat="1" ht="24.15" customHeight="1">
      <c r="A97" s="38"/>
      <c r="B97" s="39"/>
      <c r="C97" s="182" t="s">
        <v>80</v>
      </c>
      <c r="D97" s="182" t="s">
        <v>119</v>
      </c>
      <c r="E97" s="183" t="s">
        <v>131</v>
      </c>
      <c r="F97" s="184" t="s">
        <v>132</v>
      </c>
      <c r="G97" s="185" t="s">
        <v>133</v>
      </c>
      <c r="H97" s="186">
        <v>20</v>
      </c>
      <c r="I97" s="187"/>
      <c r="J97" s="188">
        <f>ROUND(I97*H97,2)</f>
        <v>0</v>
      </c>
      <c r="K97" s="184" t="s">
        <v>123</v>
      </c>
      <c r="L97" s="44"/>
      <c r="M97" s="189" t="s">
        <v>19</v>
      </c>
      <c r="N97" s="190" t="s">
        <v>43</v>
      </c>
      <c r="O97" s="84"/>
      <c r="P97" s="191">
        <f>O97*H97</f>
        <v>0</v>
      </c>
      <c r="Q97" s="191">
        <v>0</v>
      </c>
      <c r="R97" s="191">
        <f>Q97*H97</f>
        <v>0</v>
      </c>
      <c r="S97" s="191">
        <v>0</v>
      </c>
      <c r="T97" s="192">
        <f>S97*H97</f>
        <v>0</v>
      </c>
      <c r="U97" s="38"/>
      <c r="V97" s="38"/>
      <c r="W97" s="38"/>
      <c r="X97" s="38"/>
      <c r="Y97" s="38"/>
      <c r="Z97" s="38"/>
      <c r="AA97" s="38"/>
      <c r="AB97" s="38"/>
      <c r="AC97" s="38"/>
      <c r="AD97" s="38"/>
      <c r="AE97" s="38"/>
      <c r="AR97" s="193" t="s">
        <v>124</v>
      </c>
      <c r="AT97" s="193" t="s">
        <v>119</v>
      </c>
      <c r="AU97" s="193" t="s">
        <v>82</v>
      </c>
      <c r="AY97" s="17" t="s">
        <v>125</v>
      </c>
      <c r="BE97" s="194">
        <f>IF(N97="základní",J97,0)</f>
        <v>0</v>
      </c>
      <c r="BF97" s="194">
        <f>IF(N97="snížená",J97,0)</f>
        <v>0</v>
      </c>
      <c r="BG97" s="194">
        <f>IF(N97="zákl. přenesená",J97,0)</f>
        <v>0</v>
      </c>
      <c r="BH97" s="194">
        <f>IF(N97="sníž. přenesená",J97,0)</f>
        <v>0</v>
      </c>
      <c r="BI97" s="194">
        <f>IF(N97="nulová",J97,0)</f>
        <v>0</v>
      </c>
      <c r="BJ97" s="17" t="s">
        <v>80</v>
      </c>
      <c r="BK97" s="194">
        <f>ROUND(I97*H97,2)</f>
        <v>0</v>
      </c>
      <c r="BL97" s="17" t="s">
        <v>124</v>
      </c>
      <c r="BM97" s="193" t="s">
        <v>82</v>
      </c>
    </row>
    <row r="98" s="2" customFormat="1">
      <c r="A98" s="38"/>
      <c r="B98" s="39"/>
      <c r="C98" s="40"/>
      <c r="D98" s="195" t="s">
        <v>126</v>
      </c>
      <c r="E98" s="40"/>
      <c r="F98" s="196" t="s">
        <v>132</v>
      </c>
      <c r="G98" s="40"/>
      <c r="H98" s="40"/>
      <c r="I98" s="197"/>
      <c r="J98" s="40"/>
      <c r="K98" s="40"/>
      <c r="L98" s="44"/>
      <c r="M98" s="198"/>
      <c r="N98" s="199"/>
      <c r="O98" s="84"/>
      <c r="P98" s="84"/>
      <c r="Q98" s="84"/>
      <c r="R98" s="84"/>
      <c r="S98" s="84"/>
      <c r="T98" s="85"/>
      <c r="U98" s="38"/>
      <c r="V98" s="38"/>
      <c r="W98" s="38"/>
      <c r="X98" s="38"/>
      <c r="Y98" s="38"/>
      <c r="Z98" s="38"/>
      <c r="AA98" s="38"/>
      <c r="AB98" s="38"/>
      <c r="AC98" s="38"/>
      <c r="AD98" s="38"/>
      <c r="AE98" s="38"/>
      <c r="AT98" s="17" t="s">
        <v>126</v>
      </c>
      <c r="AU98" s="17" t="s">
        <v>82</v>
      </c>
    </row>
    <row r="99" s="2" customFormat="1" ht="16.5" customHeight="1">
      <c r="A99" s="38"/>
      <c r="B99" s="39"/>
      <c r="C99" s="182" t="s">
        <v>82</v>
      </c>
      <c r="D99" s="182" t="s">
        <v>119</v>
      </c>
      <c r="E99" s="183" t="s">
        <v>120</v>
      </c>
      <c r="F99" s="184" t="s">
        <v>491</v>
      </c>
      <c r="G99" s="185" t="s">
        <v>122</v>
      </c>
      <c r="H99" s="186">
        <v>4</v>
      </c>
      <c r="I99" s="187"/>
      <c r="J99" s="188">
        <f>ROUND(I99*H99,2)</f>
        <v>0</v>
      </c>
      <c r="K99" s="184" t="s">
        <v>123</v>
      </c>
      <c r="L99" s="44"/>
      <c r="M99" s="189" t="s">
        <v>19</v>
      </c>
      <c r="N99" s="190" t="s">
        <v>43</v>
      </c>
      <c r="O99" s="84"/>
      <c r="P99" s="191">
        <f>O99*H99</f>
        <v>0</v>
      </c>
      <c r="Q99" s="191">
        <v>0</v>
      </c>
      <c r="R99" s="191">
        <f>Q99*H99</f>
        <v>0</v>
      </c>
      <c r="S99" s="191">
        <v>0</v>
      </c>
      <c r="T99" s="192">
        <f>S99*H99</f>
        <v>0</v>
      </c>
      <c r="U99" s="38"/>
      <c r="V99" s="38"/>
      <c r="W99" s="38"/>
      <c r="X99" s="38"/>
      <c r="Y99" s="38"/>
      <c r="Z99" s="38"/>
      <c r="AA99" s="38"/>
      <c r="AB99" s="38"/>
      <c r="AC99" s="38"/>
      <c r="AD99" s="38"/>
      <c r="AE99" s="38"/>
      <c r="AR99" s="193" t="s">
        <v>124</v>
      </c>
      <c r="AT99" s="193" t="s">
        <v>119</v>
      </c>
      <c r="AU99" s="193" t="s">
        <v>82</v>
      </c>
      <c r="AY99" s="17" t="s">
        <v>125</v>
      </c>
      <c r="BE99" s="194">
        <f>IF(N99="základní",J99,0)</f>
        <v>0</v>
      </c>
      <c r="BF99" s="194">
        <f>IF(N99="snížená",J99,0)</f>
        <v>0</v>
      </c>
      <c r="BG99" s="194">
        <f>IF(N99="zákl. přenesená",J99,0)</f>
        <v>0</v>
      </c>
      <c r="BH99" s="194">
        <f>IF(N99="sníž. přenesená",J99,0)</f>
        <v>0</v>
      </c>
      <c r="BI99" s="194">
        <f>IF(N99="nulová",J99,0)</f>
        <v>0</v>
      </c>
      <c r="BJ99" s="17" t="s">
        <v>80</v>
      </c>
      <c r="BK99" s="194">
        <f>ROUND(I99*H99,2)</f>
        <v>0</v>
      </c>
      <c r="BL99" s="17" t="s">
        <v>124</v>
      </c>
      <c r="BM99" s="193" t="s">
        <v>124</v>
      </c>
    </row>
    <row r="100" s="2" customFormat="1">
      <c r="A100" s="38"/>
      <c r="B100" s="39"/>
      <c r="C100" s="40"/>
      <c r="D100" s="195" t="s">
        <v>126</v>
      </c>
      <c r="E100" s="40"/>
      <c r="F100" s="196" t="s">
        <v>491</v>
      </c>
      <c r="G100" s="40"/>
      <c r="H100" s="40"/>
      <c r="I100" s="197"/>
      <c r="J100" s="40"/>
      <c r="K100" s="40"/>
      <c r="L100" s="44"/>
      <c r="M100" s="198"/>
      <c r="N100" s="199"/>
      <c r="O100" s="84"/>
      <c r="P100" s="84"/>
      <c r="Q100" s="84"/>
      <c r="R100" s="84"/>
      <c r="S100" s="84"/>
      <c r="T100" s="85"/>
      <c r="U100" s="38"/>
      <c r="V100" s="38"/>
      <c r="W100" s="38"/>
      <c r="X100" s="38"/>
      <c r="Y100" s="38"/>
      <c r="Z100" s="38"/>
      <c r="AA100" s="38"/>
      <c r="AB100" s="38"/>
      <c r="AC100" s="38"/>
      <c r="AD100" s="38"/>
      <c r="AE100" s="38"/>
      <c r="AT100" s="17" t="s">
        <v>126</v>
      </c>
      <c r="AU100" s="17" t="s">
        <v>82</v>
      </c>
    </row>
    <row r="101" s="2" customFormat="1" ht="24.15" customHeight="1">
      <c r="A101" s="38"/>
      <c r="B101" s="39"/>
      <c r="C101" s="182" t="s">
        <v>130</v>
      </c>
      <c r="D101" s="182" t="s">
        <v>119</v>
      </c>
      <c r="E101" s="183" t="s">
        <v>492</v>
      </c>
      <c r="F101" s="184" t="s">
        <v>493</v>
      </c>
      <c r="G101" s="185" t="s">
        <v>235</v>
      </c>
      <c r="H101" s="186">
        <v>0.01</v>
      </c>
      <c r="I101" s="187"/>
      <c r="J101" s="188">
        <f>ROUND(I101*H101,2)</f>
        <v>0</v>
      </c>
      <c r="K101" s="184" t="s">
        <v>123</v>
      </c>
      <c r="L101" s="44"/>
      <c r="M101" s="189" t="s">
        <v>19</v>
      </c>
      <c r="N101" s="190" t="s">
        <v>43</v>
      </c>
      <c r="O101" s="84"/>
      <c r="P101" s="191">
        <f>O101*H101</f>
        <v>0</v>
      </c>
      <c r="Q101" s="191">
        <v>0</v>
      </c>
      <c r="R101" s="191">
        <f>Q101*H101</f>
        <v>0</v>
      </c>
      <c r="S101" s="191">
        <v>0</v>
      </c>
      <c r="T101" s="192">
        <f>S101*H101</f>
        <v>0</v>
      </c>
      <c r="U101" s="38"/>
      <c r="V101" s="38"/>
      <c r="W101" s="38"/>
      <c r="X101" s="38"/>
      <c r="Y101" s="38"/>
      <c r="Z101" s="38"/>
      <c r="AA101" s="38"/>
      <c r="AB101" s="38"/>
      <c r="AC101" s="38"/>
      <c r="AD101" s="38"/>
      <c r="AE101" s="38"/>
      <c r="AR101" s="193" t="s">
        <v>124</v>
      </c>
      <c r="AT101" s="193" t="s">
        <v>119</v>
      </c>
      <c r="AU101" s="193" t="s">
        <v>82</v>
      </c>
      <c r="AY101" s="17" t="s">
        <v>125</v>
      </c>
      <c r="BE101" s="194">
        <f>IF(N101="základní",J101,0)</f>
        <v>0</v>
      </c>
      <c r="BF101" s="194">
        <f>IF(N101="snížená",J101,0)</f>
        <v>0</v>
      </c>
      <c r="BG101" s="194">
        <f>IF(N101="zákl. přenesená",J101,0)</f>
        <v>0</v>
      </c>
      <c r="BH101" s="194">
        <f>IF(N101="sníž. přenesená",J101,0)</f>
        <v>0</v>
      </c>
      <c r="BI101" s="194">
        <f>IF(N101="nulová",J101,0)</f>
        <v>0</v>
      </c>
      <c r="BJ101" s="17" t="s">
        <v>80</v>
      </c>
      <c r="BK101" s="194">
        <f>ROUND(I101*H101,2)</f>
        <v>0</v>
      </c>
      <c r="BL101" s="17" t="s">
        <v>124</v>
      </c>
      <c r="BM101" s="193" t="s">
        <v>134</v>
      </c>
    </row>
    <row r="102" s="2" customFormat="1">
      <c r="A102" s="38"/>
      <c r="B102" s="39"/>
      <c r="C102" s="40"/>
      <c r="D102" s="195" t="s">
        <v>126</v>
      </c>
      <c r="E102" s="40"/>
      <c r="F102" s="196" t="s">
        <v>493</v>
      </c>
      <c r="G102" s="40"/>
      <c r="H102" s="40"/>
      <c r="I102" s="197"/>
      <c r="J102" s="40"/>
      <c r="K102" s="40"/>
      <c r="L102" s="44"/>
      <c r="M102" s="198"/>
      <c r="N102" s="199"/>
      <c r="O102" s="84"/>
      <c r="P102" s="84"/>
      <c r="Q102" s="84"/>
      <c r="R102" s="84"/>
      <c r="S102" s="84"/>
      <c r="T102" s="85"/>
      <c r="U102" s="38"/>
      <c r="V102" s="38"/>
      <c r="W102" s="38"/>
      <c r="X102" s="38"/>
      <c r="Y102" s="38"/>
      <c r="Z102" s="38"/>
      <c r="AA102" s="38"/>
      <c r="AB102" s="38"/>
      <c r="AC102" s="38"/>
      <c r="AD102" s="38"/>
      <c r="AE102" s="38"/>
      <c r="AT102" s="17" t="s">
        <v>126</v>
      </c>
      <c r="AU102" s="17" t="s">
        <v>82</v>
      </c>
    </row>
    <row r="103" s="2" customFormat="1" ht="24.15" customHeight="1">
      <c r="A103" s="38"/>
      <c r="B103" s="39"/>
      <c r="C103" s="182" t="s">
        <v>124</v>
      </c>
      <c r="D103" s="182" t="s">
        <v>119</v>
      </c>
      <c r="E103" s="183" t="s">
        <v>494</v>
      </c>
      <c r="F103" s="184" t="s">
        <v>495</v>
      </c>
      <c r="G103" s="185" t="s">
        <v>170</v>
      </c>
      <c r="H103" s="186">
        <v>20</v>
      </c>
      <c r="I103" s="187"/>
      <c r="J103" s="188">
        <f>ROUND(I103*H103,2)</f>
        <v>0</v>
      </c>
      <c r="K103" s="184" t="s">
        <v>123</v>
      </c>
      <c r="L103" s="44"/>
      <c r="M103" s="189" t="s">
        <v>19</v>
      </c>
      <c r="N103" s="190" t="s">
        <v>43</v>
      </c>
      <c r="O103" s="84"/>
      <c r="P103" s="191">
        <f>O103*H103</f>
        <v>0</v>
      </c>
      <c r="Q103" s="191">
        <v>0</v>
      </c>
      <c r="R103" s="191">
        <f>Q103*H103</f>
        <v>0</v>
      </c>
      <c r="S103" s="191">
        <v>0</v>
      </c>
      <c r="T103" s="192">
        <f>S103*H103</f>
        <v>0</v>
      </c>
      <c r="U103" s="38"/>
      <c r="V103" s="38"/>
      <c r="W103" s="38"/>
      <c r="X103" s="38"/>
      <c r="Y103" s="38"/>
      <c r="Z103" s="38"/>
      <c r="AA103" s="38"/>
      <c r="AB103" s="38"/>
      <c r="AC103" s="38"/>
      <c r="AD103" s="38"/>
      <c r="AE103" s="38"/>
      <c r="AR103" s="193" t="s">
        <v>124</v>
      </c>
      <c r="AT103" s="193" t="s">
        <v>119</v>
      </c>
      <c r="AU103" s="193" t="s">
        <v>82</v>
      </c>
      <c r="AY103" s="17" t="s">
        <v>125</v>
      </c>
      <c r="BE103" s="194">
        <f>IF(N103="základní",J103,0)</f>
        <v>0</v>
      </c>
      <c r="BF103" s="194">
        <f>IF(N103="snížená",J103,0)</f>
        <v>0</v>
      </c>
      <c r="BG103" s="194">
        <f>IF(N103="zákl. přenesená",J103,0)</f>
        <v>0</v>
      </c>
      <c r="BH103" s="194">
        <f>IF(N103="sníž. přenesená",J103,0)</f>
        <v>0</v>
      </c>
      <c r="BI103" s="194">
        <f>IF(N103="nulová",J103,0)</f>
        <v>0</v>
      </c>
      <c r="BJ103" s="17" t="s">
        <v>80</v>
      </c>
      <c r="BK103" s="194">
        <f>ROUND(I103*H103,2)</f>
        <v>0</v>
      </c>
      <c r="BL103" s="17" t="s">
        <v>124</v>
      </c>
      <c r="BM103" s="193" t="s">
        <v>145</v>
      </c>
    </row>
    <row r="104" s="2" customFormat="1">
      <c r="A104" s="38"/>
      <c r="B104" s="39"/>
      <c r="C104" s="40"/>
      <c r="D104" s="195" t="s">
        <v>126</v>
      </c>
      <c r="E104" s="40"/>
      <c r="F104" s="196" t="s">
        <v>495</v>
      </c>
      <c r="G104" s="40"/>
      <c r="H104" s="40"/>
      <c r="I104" s="197"/>
      <c r="J104" s="40"/>
      <c r="K104" s="40"/>
      <c r="L104" s="44"/>
      <c r="M104" s="198"/>
      <c r="N104" s="199"/>
      <c r="O104" s="84"/>
      <c r="P104" s="84"/>
      <c r="Q104" s="84"/>
      <c r="R104" s="84"/>
      <c r="S104" s="84"/>
      <c r="T104" s="85"/>
      <c r="U104" s="38"/>
      <c r="V104" s="38"/>
      <c r="W104" s="38"/>
      <c r="X104" s="38"/>
      <c r="Y104" s="38"/>
      <c r="Z104" s="38"/>
      <c r="AA104" s="38"/>
      <c r="AB104" s="38"/>
      <c r="AC104" s="38"/>
      <c r="AD104" s="38"/>
      <c r="AE104" s="38"/>
      <c r="AT104" s="17" t="s">
        <v>126</v>
      </c>
      <c r="AU104" s="17" t="s">
        <v>82</v>
      </c>
    </row>
    <row r="105" s="2" customFormat="1" ht="24.15" customHeight="1">
      <c r="A105" s="38"/>
      <c r="B105" s="39"/>
      <c r="C105" s="182" t="s">
        <v>149</v>
      </c>
      <c r="D105" s="182" t="s">
        <v>119</v>
      </c>
      <c r="E105" s="183" t="s">
        <v>496</v>
      </c>
      <c r="F105" s="184" t="s">
        <v>497</v>
      </c>
      <c r="G105" s="185" t="s">
        <v>235</v>
      </c>
      <c r="H105" s="186">
        <v>0.01</v>
      </c>
      <c r="I105" s="187"/>
      <c r="J105" s="188">
        <f>ROUND(I105*H105,2)</f>
        <v>0</v>
      </c>
      <c r="K105" s="184" t="s">
        <v>123</v>
      </c>
      <c r="L105" s="44"/>
      <c r="M105" s="189" t="s">
        <v>19</v>
      </c>
      <c r="N105" s="190" t="s">
        <v>43</v>
      </c>
      <c r="O105" s="84"/>
      <c r="P105" s="191">
        <f>O105*H105</f>
        <v>0</v>
      </c>
      <c r="Q105" s="191">
        <v>0</v>
      </c>
      <c r="R105" s="191">
        <f>Q105*H105</f>
        <v>0</v>
      </c>
      <c r="S105" s="191">
        <v>0</v>
      </c>
      <c r="T105" s="192">
        <f>S105*H105</f>
        <v>0</v>
      </c>
      <c r="U105" s="38"/>
      <c r="V105" s="38"/>
      <c r="W105" s="38"/>
      <c r="X105" s="38"/>
      <c r="Y105" s="38"/>
      <c r="Z105" s="38"/>
      <c r="AA105" s="38"/>
      <c r="AB105" s="38"/>
      <c r="AC105" s="38"/>
      <c r="AD105" s="38"/>
      <c r="AE105" s="38"/>
      <c r="AR105" s="193" t="s">
        <v>124</v>
      </c>
      <c r="AT105" s="193" t="s">
        <v>119</v>
      </c>
      <c r="AU105" s="193" t="s">
        <v>82</v>
      </c>
      <c r="AY105" s="17" t="s">
        <v>125</v>
      </c>
      <c r="BE105" s="194">
        <f>IF(N105="základní",J105,0)</f>
        <v>0</v>
      </c>
      <c r="BF105" s="194">
        <f>IF(N105="snížená",J105,0)</f>
        <v>0</v>
      </c>
      <c r="BG105" s="194">
        <f>IF(N105="zákl. přenesená",J105,0)</f>
        <v>0</v>
      </c>
      <c r="BH105" s="194">
        <f>IF(N105="sníž. přenesená",J105,0)</f>
        <v>0</v>
      </c>
      <c r="BI105" s="194">
        <f>IF(N105="nulová",J105,0)</f>
        <v>0</v>
      </c>
      <c r="BJ105" s="17" t="s">
        <v>80</v>
      </c>
      <c r="BK105" s="194">
        <f>ROUND(I105*H105,2)</f>
        <v>0</v>
      </c>
      <c r="BL105" s="17" t="s">
        <v>124</v>
      </c>
      <c r="BM105" s="193" t="s">
        <v>152</v>
      </c>
    </row>
    <row r="106" s="2" customFormat="1">
      <c r="A106" s="38"/>
      <c r="B106" s="39"/>
      <c r="C106" s="40"/>
      <c r="D106" s="195" t="s">
        <v>126</v>
      </c>
      <c r="E106" s="40"/>
      <c r="F106" s="196" t="s">
        <v>497</v>
      </c>
      <c r="G106" s="40"/>
      <c r="H106" s="40"/>
      <c r="I106" s="197"/>
      <c r="J106" s="40"/>
      <c r="K106" s="40"/>
      <c r="L106" s="44"/>
      <c r="M106" s="198"/>
      <c r="N106" s="199"/>
      <c r="O106" s="84"/>
      <c r="P106" s="84"/>
      <c r="Q106" s="84"/>
      <c r="R106" s="84"/>
      <c r="S106" s="84"/>
      <c r="T106" s="85"/>
      <c r="U106" s="38"/>
      <c r="V106" s="38"/>
      <c r="W106" s="38"/>
      <c r="X106" s="38"/>
      <c r="Y106" s="38"/>
      <c r="Z106" s="38"/>
      <c r="AA106" s="38"/>
      <c r="AB106" s="38"/>
      <c r="AC106" s="38"/>
      <c r="AD106" s="38"/>
      <c r="AE106" s="38"/>
      <c r="AT106" s="17" t="s">
        <v>126</v>
      </c>
      <c r="AU106" s="17" t="s">
        <v>82</v>
      </c>
    </row>
    <row r="107" s="11" customFormat="1">
      <c r="A107" s="11"/>
      <c r="B107" s="200"/>
      <c r="C107" s="201"/>
      <c r="D107" s="195" t="s">
        <v>135</v>
      </c>
      <c r="E107" s="202" t="s">
        <v>19</v>
      </c>
      <c r="F107" s="203" t="s">
        <v>498</v>
      </c>
      <c r="G107" s="201"/>
      <c r="H107" s="204">
        <v>0.01</v>
      </c>
      <c r="I107" s="205"/>
      <c r="J107" s="201"/>
      <c r="K107" s="201"/>
      <c r="L107" s="206"/>
      <c r="M107" s="207"/>
      <c r="N107" s="208"/>
      <c r="O107" s="208"/>
      <c r="P107" s="208"/>
      <c r="Q107" s="208"/>
      <c r="R107" s="208"/>
      <c r="S107" s="208"/>
      <c r="T107" s="209"/>
      <c r="U107" s="11"/>
      <c r="V107" s="11"/>
      <c r="W107" s="11"/>
      <c r="X107" s="11"/>
      <c r="Y107" s="11"/>
      <c r="Z107" s="11"/>
      <c r="AA107" s="11"/>
      <c r="AB107" s="11"/>
      <c r="AC107" s="11"/>
      <c r="AD107" s="11"/>
      <c r="AE107" s="11"/>
      <c r="AT107" s="210" t="s">
        <v>135</v>
      </c>
      <c r="AU107" s="210" t="s">
        <v>82</v>
      </c>
      <c r="AV107" s="11" t="s">
        <v>82</v>
      </c>
      <c r="AW107" s="11" t="s">
        <v>33</v>
      </c>
      <c r="AX107" s="11" t="s">
        <v>72</v>
      </c>
      <c r="AY107" s="210" t="s">
        <v>125</v>
      </c>
    </row>
    <row r="108" s="13" customFormat="1">
      <c r="A108" s="13"/>
      <c r="B108" s="221"/>
      <c r="C108" s="222"/>
      <c r="D108" s="195" t="s">
        <v>135</v>
      </c>
      <c r="E108" s="223" t="s">
        <v>19</v>
      </c>
      <c r="F108" s="224" t="s">
        <v>141</v>
      </c>
      <c r="G108" s="222"/>
      <c r="H108" s="225">
        <v>0.01</v>
      </c>
      <c r="I108" s="226"/>
      <c r="J108" s="222"/>
      <c r="K108" s="222"/>
      <c r="L108" s="227"/>
      <c r="M108" s="228"/>
      <c r="N108" s="229"/>
      <c r="O108" s="229"/>
      <c r="P108" s="229"/>
      <c r="Q108" s="229"/>
      <c r="R108" s="229"/>
      <c r="S108" s="229"/>
      <c r="T108" s="230"/>
      <c r="U108" s="13"/>
      <c r="V108" s="13"/>
      <c r="W108" s="13"/>
      <c r="X108" s="13"/>
      <c r="Y108" s="13"/>
      <c r="Z108" s="13"/>
      <c r="AA108" s="13"/>
      <c r="AB108" s="13"/>
      <c r="AC108" s="13"/>
      <c r="AD108" s="13"/>
      <c r="AE108" s="13"/>
      <c r="AT108" s="231" t="s">
        <v>135</v>
      </c>
      <c r="AU108" s="231" t="s">
        <v>82</v>
      </c>
      <c r="AV108" s="13" t="s">
        <v>124</v>
      </c>
      <c r="AW108" s="13" t="s">
        <v>33</v>
      </c>
      <c r="AX108" s="13" t="s">
        <v>80</v>
      </c>
      <c r="AY108" s="231" t="s">
        <v>125</v>
      </c>
    </row>
    <row r="109" s="2" customFormat="1" ht="24.15" customHeight="1">
      <c r="A109" s="38"/>
      <c r="B109" s="39"/>
      <c r="C109" s="182" t="s">
        <v>134</v>
      </c>
      <c r="D109" s="182" t="s">
        <v>119</v>
      </c>
      <c r="E109" s="183" t="s">
        <v>499</v>
      </c>
      <c r="F109" s="184" t="s">
        <v>500</v>
      </c>
      <c r="G109" s="185" t="s">
        <v>235</v>
      </c>
      <c r="H109" s="186">
        <v>0.01</v>
      </c>
      <c r="I109" s="187"/>
      <c r="J109" s="188">
        <f>ROUND(I109*H109,2)</f>
        <v>0</v>
      </c>
      <c r="K109" s="184" t="s">
        <v>123</v>
      </c>
      <c r="L109" s="44"/>
      <c r="M109" s="189" t="s">
        <v>19</v>
      </c>
      <c r="N109" s="190" t="s">
        <v>43</v>
      </c>
      <c r="O109" s="84"/>
      <c r="P109" s="191">
        <f>O109*H109</f>
        <v>0</v>
      </c>
      <c r="Q109" s="191">
        <v>0</v>
      </c>
      <c r="R109" s="191">
        <f>Q109*H109</f>
        <v>0</v>
      </c>
      <c r="S109" s="191">
        <v>0</v>
      </c>
      <c r="T109" s="192">
        <f>S109*H109</f>
        <v>0</v>
      </c>
      <c r="U109" s="38"/>
      <c r="V109" s="38"/>
      <c r="W109" s="38"/>
      <c r="X109" s="38"/>
      <c r="Y109" s="38"/>
      <c r="Z109" s="38"/>
      <c r="AA109" s="38"/>
      <c r="AB109" s="38"/>
      <c r="AC109" s="38"/>
      <c r="AD109" s="38"/>
      <c r="AE109" s="38"/>
      <c r="AR109" s="193" t="s">
        <v>124</v>
      </c>
      <c r="AT109" s="193" t="s">
        <v>119</v>
      </c>
      <c r="AU109" s="193" t="s">
        <v>82</v>
      </c>
      <c r="AY109" s="17" t="s">
        <v>125</v>
      </c>
      <c r="BE109" s="194">
        <f>IF(N109="základní",J109,0)</f>
        <v>0</v>
      </c>
      <c r="BF109" s="194">
        <f>IF(N109="snížená",J109,0)</f>
        <v>0</v>
      </c>
      <c r="BG109" s="194">
        <f>IF(N109="zákl. přenesená",J109,0)</f>
        <v>0</v>
      </c>
      <c r="BH109" s="194">
        <f>IF(N109="sníž. přenesená",J109,0)</f>
        <v>0</v>
      </c>
      <c r="BI109" s="194">
        <f>IF(N109="nulová",J109,0)</f>
        <v>0</v>
      </c>
      <c r="BJ109" s="17" t="s">
        <v>80</v>
      </c>
      <c r="BK109" s="194">
        <f>ROUND(I109*H109,2)</f>
        <v>0</v>
      </c>
      <c r="BL109" s="17" t="s">
        <v>124</v>
      </c>
      <c r="BM109" s="193" t="s">
        <v>156</v>
      </c>
    </row>
    <row r="110" s="2" customFormat="1">
      <c r="A110" s="38"/>
      <c r="B110" s="39"/>
      <c r="C110" s="40"/>
      <c r="D110" s="195" t="s">
        <v>126</v>
      </c>
      <c r="E110" s="40"/>
      <c r="F110" s="196" t="s">
        <v>500</v>
      </c>
      <c r="G110" s="40"/>
      <c r="H110" s="40"/>
      <c r="I110" s="197"/>
      <c r="J110" s="40"/>
      <c r="K110" s="40"/>
      <c r="L110" s="44"/>
      <c r="M110" s="198"/>
      <c r="N110" s="199"/>
      <c r="O110" s="84"/>
      <c r="P110" s="84"/>
      <c r="Q110" s="84"/>
      <c r="R110" s="84"/>
      <c r="S110" s="84"/>
      <c r="T110" s="85"/>
      <c r="U110" s="38"/>
      <c r="V110" s="38"/>
      <c r="W110" s="38"/>
      <c r="X110" s="38"/>
      <c r="Y110" s="38"/>
      <c r="Z110" s="38"/>
      <c r="AA110" s="38"/>
      <c r="AB110" s="38"/>
      <c r="AC110" s="38"/>
      <c r="AD110" s="38"/>
      <c r="AE110" s="38"/>
      <c r="AT110" s="17" t="s">
        <v>126</v>
      </c>
      <c r="AU110" s="17" t="s">
        <v>82</v>
      </c>
    </row>
    <row r="111" s="2" customFormat="1" ht="24.15" customHeight="1">
      <c r="A111" s="38"/>
      <c r="B111" s="39"/>
      <c r="C111" s="233" t="s">
        <v>157</v>
      </c>
      <c r="D111" s="233" t="s">
        <v>321</v>
      </c>
      <c r="E111" s="235" t="s">
        <v>365</v>
      </c>
      <c r="F111" s="236" t="s">
        <v>366</v>
      </c>
      <c r="G111" s="237" t="s">
        <v>122</v>
      </c>
      <c r="H111" s="238">
        <v>60</v>
      </c>
      <c r="I111" s="239"/>
      <c r="J111" s="240">
        <f>ROUND(I111*H111,2)</f>
        <v>0</v>
      </c>
      <c r="K111" s="236" t="s">
        <v>123</v>
      </c>
      <c r="L111" s="241"/>
      <c r="M111" s="242" t="s">
        <v>19</v>
      </c>
      <c r="N111" s="243" t="s">
        <v>43</v>
      </c>
      <c r="O111" s="84"/>
      <c r="P111" s="191">
        <f>O111*H111</f>
        <v>0</v>
      </c>
      <c r="Q111" s="191">
        <v>0</v>
      </c>
      <c r="R111" s="191">
        <f>Q111*H111</f>
        <v>0</v>
      </c>
      <c r="S111" s="191">
        <v>0</v>
      </c>
      <c r="T111" s="192">
        <f>S111*H111</f>
        <v>0</v>
      </c>
      <c r="U111" s="38"/>
      <c r="V111" s="38"/>
      <c r="W111" s="38"/>
      <c r="X111" s="38"/>
      <c r="Y111" s="38"/>
      <c r="Z111" s="38"/>
      <c r="AA111" s="38"/>
      <c r="AB111" s="38"/>
      <c r="AC111" s="38"/>
      <c r="AD111" s="38"/>
      <c r="AE111" s="38"/>
      <c r="AR111" s="193" t="s">
        <v>145</v>
      </c>
      <c r="AT111" s="193" t="s">
        <v>321</v>
      </c>
      <c r="AU111" s="193" t="s">
        <v>82</v>
      </c>
      <c r="AY111" s="17" t="s">
        <v>125</v>
      </c>
      <c r="BE111" s="194">
        <f>IF(N111="základní",J111,0)</f>
        <v>0</v>
      </c>
      <c r="BF111" s="194">
        <f>IF(N111="snížená",J111,0)</f>
        <v>0</v>
      </c>
      <c r="BG111" s="194">
        <f>IF(N111="zákl. přenesená",J111,0)</f>
        <v>0</v>
      </c>
      <c r="BH111" s="194">
        <f>IF(N111="sníž. přenesená",J111,0)</f>
        <v>0</v>
      </c>
      <c r="BI111" s="194">
        <f>IF(N111="nulová",J111,0)</f>
        <v>0</v>
      </c>
      <c r="BJ111" s="17" t="s">
        <v>80</v>
      </c>
      <c r="BK111" s="194">
        <f>ROUND(I111*H111,2)</f>
        <v>0</v>
      </c>
      <c r="BL111" s="17" t="s">
        <v>124</v>
      </c>
      <c r="BM111" s="193" t="s">
        <v>160</v>
      </c>
    </row>
    <row r="112" s="2" customFormat="1">
      <c r="A112" s="38"/>
      <c r="B112" s="39"/>
      <c r="C112" s="40"/>
      <c r="D112" s="195" t="s">
        <v>126</v>
      </c>
      <c r="E112" s="40"/>
      <c r="F112" s="196" t="s">
        <v>366</v>
      </c>
      <c r="G112" s="40"/>
      <c r="H112" s="40"/>
      <c r="I112" s="197"/>
      <c r="J112" s="40"/>
      <c r="K112" s="40"/>
      <c r="L112" s="44"/>
      <c r="M112" s="198"/>
      <c r="N112" s="199"/>
      <c r="O112" s="84"/>
      <c r="P112" s="84"/>
      <c r="Q112" s="84"/>
      <c r="R112" s="84"/>
      <c r="S112" s="84"/>
      <c r="T112" s="85"/>
      <c r="U112" s="38"/>
      <c r="V112" s="38"/>
      <c r="W112" s="38"/>
      <c r="X112" s="38"/>
      <c r="Y112" s="38"/>
      <c r="Z112" s="38"/>
      <c r="AA112" s="38"/>
      <c r="AB112" s="38"/>
      <c r="AC112" s="38"/>
      <c r="AD112" s="38"/>
      <c r="AE112" s="38"/>
      <c r="AT112" s="17" t="s">
        <v>126</v>
      </c>
      <c r="AU112" s="17" t="s">
        <v>82</v>
      </c>
    </row>
    <row r="113" s="2" customFormat="1" ht="24.15" customHeight="1">
      <c r="A113" s="38"/>
      <c r="B113" s="39"/>
      <c r="C113" s="233" t="s">
        <v>145</v>
      </c>
      <c r="D113" s="233" t="s">
        <v>321</v>
      </c>
      <c r="E113" s="235" t="s">
        <v>369</v>
      </c>
      <c r="F113" s="236" t="s">
        <v>370</v>
      </c>
      <c r="G113" s="237" t="s">
        <v>122</v>
      </c>
      <c r="H113" s="238">
        <v>68</v>
      </c>
      <c r="I113" s="239"/>
      <c r="J113" s="240">
        <f>ROUND(I113*H113,2)</f>
        <v>0</v>
      </c>
      <c r="K113" s="236" t="s">
        <v>123</v>
      </c>
      <c r="L113" s="241"/>
      <c r="M113" s="242" t="s">
        <v>19</v>
      </c>
      <c r="N113" s="243" t="s">
        <v>43</v>
      </c>
      <c r="O113" s="84"/>
      <c r="P113" s="191">
        <f>O113*H113</f>
        <v>0</v>
      </c>
      <c r="Q113" s="191">
        <v>0</v>
      </c>
      <c r="R113" s="191">
        <f>Q113*H113</f>
        <v>0</v>
      </c>
      <c r="S113" s="191">
        <v>0</v>
      </c>
      <c r="T113" s="192">
        <f>S113*H113</f>
        <v>0</v>
      </c>
      <c r="U113" s="38"/>
      <c r="V113" s="38"/>
      <c r="W113" s="38"/>
      <c r="X113" s="38"/>
      <c r="Y113" s="38"/>
      <c r="Z113" s="38"/>
      <c r="AA113" s="38"/>
      <c r="AB113" s="38"/>
      <c r="AC113" s="38"/>
      <c r="AD113" s="38"/>
      <c r="AE113" s="38"/>
      <c r="AR113" s="193" t="s">
        <v>145</v>
      </c>
      <c r="AT113" s="193" t="s">
        <v>321</v>
      </c>
      <c r="AU113" s="193" t="s">
        <v>82</v>
      </c>
      <c r="AY113" s="17" t="s">
        <v>125</v>
      </c>
      <c r="BE113" s="194">
        <f>IF(N113="základní",J113,0)</f>
        <v>0</v>
      </c>
      <c r="BF113" s="194">
        <f>IF(N113="snížená",J113,0)</f>
        <v>0</v>
      </c>
      <c r="BG113" s="194">
        <f>IF(N113="zákl. přenesená",J113,0)</f>
        <v>0</v>
      </c>
      <c r="BH113" s="194">
        <f>IF(N113="sníž. přenesená",J113,0)</f>
        <v>0</v>
      </c>
      <c r="BI113" s="194">
        <f>IF(N113="nulová",J113,0)</f>
        <v>0</v>
      </c>
      <c r="BJ113" s="17" t="s">
        <v>80</v>
      </c>
      <c r="BK113" s="194">
        <f>ROUND(I113*H113,2)</f>
        <v>0</v>
      </c>
      <c r="BL113" s="17" t="s">
        <v>124</v>
      </c>
      <c r="BM113" s="193" t="s">
        <v>165</v>
      </c>
    </row>
    <row r="114" s="2" customFormat="1">
      <c r="A114" s="38"/>
      <c r="B114" s="39"/>
      <c r="C114" s="40"/>
      <c r="D114" s="195" t="s">
        <v>126</v>
      </c>
      <c r="E114" s="40"/>
      <c r="F114" s="196" t="s">
        <v>370</v>
      </c>
      <c r="G114" s="40"/>
      <c r="H114" s="40"/>
      <c r="I114" s="197"/>
      <c r="J114" s="40"/>
      <c r="K114" s="40"/>
      <c r="L114" s="44"/>
      <c r="M114" s="198"/>
      <c r="N114" s="199"/>
      <c r="O114" s="84"/>
      <c r="P114" s="84"/>
      <c r="Q114" s="84"/>
      <c r="R114" s="84"/>
      <c r="S114" s="84"/>
      <c r="T114" s="85"/>
      <c r="U114" s="38"/>
      <c r="V114" s="38"/>
      <c r="W114" s="38"/>
      <c r="X114" s="38"/>
      <c r="Y114" s="38"/>
      <c r="Z114" s="38"/>
      <c r="AA114" s="38"/>
      <c r="AB114" s="38"/>
      <c r="AC114" s="38"/>
      <c r="AD114" s="38"/>
      <c r="AE114" s="38"/>
      <c r="AT114" s="17" t="s">
        <v>126</v>
      </c>
      <c r="AU114" s="17" t="s">
        <v>82</v>
      </c>
    </row>
    <row r="115" s="2" customFormat="1" ht="21.75" customHeight="1">
      <c r="A115" s="38"/>
      <c r="B115" s="39"/>
      <c r="C115" s="233" t="s">
        <v>180</v>
      </c>
      <c r="D115" s="233" t="s">
        <v>321</v>
      </c>
      <c r="E115" s="235" t="s">
        <v>374</v>
      </c>
      <c r="F115" s="236" t="s">
        <v>501</v>
      </c>
      <c r="G115" s="237" t="s">
        <v>122</v>
      </c>
      <c r="H115" s="238">
        <v>66</v>
      </c>
      <c r="I115" s="239"/>
      <c r="J115" s="240">
        <f>ROUND(I115*H115,2)</f>
        <v>0</v>
      </c>
      <c r="K115" s="236" t="s">
        <v>123</v>
      </c>
      <c r="L115" s="241"/>
      <c r="M115" s="242" t="s">
        <v>19</v>
      </c>
      <c r="N115" s="243" t="s">
        <v>43</v>
      </c>
      <c r="O115" s="84"/>
      <c r="P115" s="191">
        <f>O115*H115</f>
        <v>0</v>
      </c>
      <c r="Q115" s="191">
        <v>0</v>
      </c>
      <c r="R115" s="191">
        <f>Q115*H115</f>
        <v>0</v>
      </c>
      <c r="S115" s="191">
        <v>0</v>
      </c>
      <c r="T115" s="192">
        <f>S115*H115</f>
        <v>0</v>
      </c>
      <c r="U115" s="38"/>
      <c r="V115" s="38"/>
      <c r="W115" s="38"/>
      <c r="X115" s="38"/>
      <c r="Y115" s="38"/>
      <c r="Z115" s="38"/>
      <c r="AA115" s="38"/>
      <c r="AB115" s="38"/>
      <c r="AC115" s="38"/>
      <c r="AD115" s="38"/>
      <c r="AE115" s="38"/>
      <c r="AR115" s="193" t="s">
        <v>145</v>
      </c>
      <c r="AT115" s="193" t="s">
        <v>321</v>
      </c>
      <c r="AU115" s="193" t="s">
        <v>82</v>
      </c>
      <c r="AY115" s="17" t="s">
        <v>125</v>
      </c>
      <c r="BE115" s="194">
        <f>IF(N115="základní",J115,0)</f>
        <v>0</v>
      </c>
      <c r="BF115" s="194">
        <f>IF(N115="snížená",J115,0)</f>
        <v>0</v>
      </c>
      <c r="BG115" s="194">
        <f>IF(N115="zákl. přenesená",J115,0)</f>
        <v>0</v>
      </c>
      <c r="BH115" s="194">
        <f>IF(N115="sníž. přenesená",J115,0)</f>
        <v>0</v>
      </c>
      <c r="BI115" s="194">
        <f>IF(N115="nulová",J115,0)</f>
        <v>0</v>
      </c>
      <c r="BJ115" s="17" t="s">
        <v>80</v>
      </c>
      <c r="BK115" s="194">
        <f>ROUND(I115*H115,2)</f>
        <v>0</v>
      </c>
      <c r="BL115" s="17" t="s">
        <v>124</v>
      </c>
      <c r="BM115" s="193" t="s">
        <v>183</v>
      </c>
    </row>
    <row r="116" s="2" customFormat="1">
      <c r="A116" s="38"/>
      <c r="B116" s="39"/>
      <c r="C116" s="40"/>
      <c r="D116" s="195" t="s">
        <v>126</v>
      </c>
      <c r="E116" s="40"/>
      <c r="F116" s="196" t="s">
        <v>501</v>
      </c>
      <c r="G116" s="40"/>
      <c r="H116" s="40"/>
      <c r="I116" s="197"/>
      <c r="J116" s="40"/>
      <c r="K116" s="40"/>
      <c r="L116" s="44"/>
      <c r="M116" s="198"/>
      <c r="N116" s="199"/>
      <c r="O116" s="84"/>
      <c r="P116" s="84"/>
      <c r="Q116" s="84"/>
      <c r="R116" s="84"/>
      <c r="S116" s="84"/>
      <c r="T116" s="85"/>
      <c r="U116" s="38"/>
      <c r="V116" s="38"/>
      <c r="W116" s="38"/>
      <c r="X116" s="38"/>
      <c r="Y116" s="38"/>
      <c r="Z116" s="38"/>
      <c r="AA116" s="38"/>
      <c r="AB116" s="38"/>
      <c r="AC116" s="38"/>
      <c r="AD116" s="38"/>
      <c r="AE116" s="38"/>
      <c r="AT116" s="17" t="s">
        <v>126</v>
      </c>
      <c r="AU116" s="17" t="s">
        <v>82</v>
      </c>
    </row>
    <row r="117" s="2" customFormat="1" ht="24.15" customHeight="1">
      <c r="A117" s="38"/>
      <c r="B117" s="39"/>
      <c r="C117" s="182" t="s">
        <v>152</v>
      </c>
      <c r="D117" s="182" t="s">
        <v>119</v>
      </c>
      <c r="E117" s="183" t="s">
        <v>239</v>
      </c>
      <c r="F117" s="184" t="s">
        <v>240</v>
      </c>
      <c r="G117" s="185" t="s">
        <v>235</v>
      </c>
      <c r="H117" s="186">
        <v>0.14999999999999999</v>
      </c>
      <c r="I117" s="187"/>
      <c r="J117" s="188">
        <f>ROUND(I117*H117,2)</f>
        <v>0</v>
      </c>
      <c r="K117" s="184" t="s">
        <v>123</v>
      </c>
      <c r="L117" s="44"/>
      <c r="M117" s="189" t="s">
        <v>19</v>
      </c>
      <c r="N117" s="190" t="s">
        <v>43</v>
      </c>
      <c r="O117" s="84"/>
      <c r="P117" s="191">
        <f>O117*H117</f>
        <v>0</v>
      </c>
      <c r="Q117" s="191">
        <v>0</v>
      </c>
      <c r="R117" s="191">
        <f>Q117*H117</f>
        <v>0</v>
      </c>
      <c r="S117" s="191">
        <v>0</v>
      </c>
      <c r="T117" s="192">
        <f>S117*H117</f>
        <v>0</v>
      </c>
      <c r="U117" s="38"/>
      <c r="V117" s="38"/>
      <c r="W117" s="38"/>
      <c r="X117" s="38"/>
      <c r="Y117" s="38"/>
      <c r="Z117" s="38"/>
      <c r="AA117" s="38"/>
      <c r="AB117" s="38"/>
      <c r="AC117" s="38"/>
      <c r="AD117" s="38"/>
      <c r="AE117" s="38"/>
      <c r="AR117" s="193" t="s">
        <v>124</v>
      </c>
      <c r="AT117" s="193" t="s">
        <v>119</v>
      </c>
      <c r="AU117" s="193" t="s">
        <v>82</v>
      </c>
      <c r="AY117" s="17" t="s">
        <v>125</v>
      </c>
      <c r="BE117" s="194">
        <f>IF(N117="základní",J117,0)</f>
        <v>0</v>
      </c>
      <c r="BF117" s="194">
        <f>IF(N117="snížená",J117,0)</f>
        <v>0</v>
      </c>
      <c r="BG117" s="194">
        <f>IF(N117="zákl. přenesená",J117,0)</f>
        <v>0</v>
      </c>
      <c r="BH117" s="194">
        <f>IF(N117="sníž. přenesená",J117,0)</f>
        <v>0</v>
      </c>
      <c r="BI117" s="194">
        <f>IF(N117="nulová",J117,0)</f>
        <v>0</v>
      </c>
      <c r="BJ117" s="17" t="s">
        <v>80</v>
      </c>
      <c r="BK117" s="194">
        <f>ROUND(I117*H117,2)</f>
        <v>0</v>
      </c>
      <c r="BL117" s="17" t="s">
        <v>124</v>
      </c>
      <c r="BM117" s="193" t="s">
        <v>176</v>
      </c>
    </row>
    <row r="118" s="2" customFormat="1">
      <c r="A118" s="38"/>
      <c r="B118" s="39"/>
      <c r="C118" s="40"/>
      <c r="D118" s="195" t="s">
        <v>126</v>
      </c>
      <c r="E118" s="40"/>
      <c r="F118" s="196" t="s">
        <v>240</v>
      </c>
      <c r="G118" s="40"/>
      <c r="H118" s="40"/>
      <c r="I118" s="197"/>
      <c r="J118" s="40"/>
      <c r="K118" s="40"/>
      <c r="L118" s="44"/>
      <c r="M118" s="198"/>
      <c r="N118" s="199"/>
      <c r="O118" s="84"/>
      <c r="P118" s="84"/>
      <c r="Q118" s="84"/>
      <c r="R118" s="84"/>
      <c r="S118" s="84"/>
      <c r="T118" s="85"/>
      <c r="U118" s="38"/>
      <c r="V118" s="38"/>
      <c r="W118" s="38"/>
      <c r="X118" s="38"/>
      <c r="Y118" s="38"/>
      <c r="Z118" s="38"/>
      <c r="AA118" s="38"/>
      <c r="AB118" s="38"/>
      <c r="AC118" s="38"/>
      <c r="AD118" s="38"/>
      <c r="AE118" s="38"/>
      <c r="AT118" s="17" t="s">
        <v>126</v>
      </c>
      <c r="AU118" s="17" t="s">
        <v>82</v>
      </c>
    </row>
    <row r="119" s="2" customFormat="1" ht="16.5" customHeight="1">
      <c r="A119" s="38"/>
      <c r="B119" s="39"/>
      <c r="C119" s="182" t="s">
        <v>189</v>
      </c>
      <c r="D119" s="182" t="s">
        <v>119</v>
      </c>
      <c r="E119" s="183" t="s">
        <v>228</v>
      </c>
      <c r="F119" s="184" t="s">
        <v>229</v>
      </c>
      <c r="G119" s="185" t="s">
        <v>230</v>
      </c>
      <c r="H119" s="186">
        <v>22.5</v>
      </c>
      <c r="I119" s="187"/>
      <c r="J119" s="188">
        <f>ROUND(I119*H119,2)</f>
        <v>0</v>
      </c>
      <c r="K119" s="184" t="s">
        <v>123</v>
      </c>
      <c r="L119" s="44"/>
      <c r="M119" s="189" t="s">
        <v>19</v>
      </c>
      <c r="N119" s="190" t="s">
        <v>43</v>
      </c>
      <c r="O119" s="84"/>
      <c r="P119" s="191">
        <f>O119*H119</f>
        <v>0</v>
      </c>
      <c r="Q119" s="191">
        <v>0</v>
      </c>
      <c r="R119" s="191">
        <f>Q119*H119</f>
        <v>0</v>
      </c>
      <c r="S119" s="191">
        <v>0</v>
      </c>
      <c r="T119" s="192">
        <f>S119*H119</f>
        <v>0</v>
      </c>
      <c r="U119" s="38"/>
      <c r="V119" s="38"/>
      <c r="W119" s="38"/>
      <c r="X119" s="38"/>
      <c r="Y119" s="38"/>
      <c r="Z119" s="38"/>
      <c r="AA119" s="38"/>
      <c r="AB119" s="38"/>
      <c r="AC119" s="38"/>
      <c r="AD119" s="38"/>
      <c r="AE119" s="38"/>
      <c r="AR119" s="193" t="s">
        <v>124</v>
      </c>
      <c r="AT119" s="193" t="s">
        <v>119</v>
      </c>
      <c r="AU119" s="193" t="s">
        <v>82</v>
      </c>
      <c r="AY119" s="17" t="s">
        <v>125</v>
      </c>
      <c r="BE119" s="194">
        <f>IF(N119="základní",J119,0)</f>
        <v>0</v>
      </c>
      <c r="BF119" s="194">
        <f>IF(N119="snížená",J119,0)</f>
        <v>0</v>
      </c>
      <c r="BG119" s="194">
        <f>IF(N119="zákl. přenesená",J119,0)</f>
        <v>0</v>
      </c>
      <c r="BH119" s="194">
        <f>IF(N119="sníž. přenesená",J119,0)</f>
        <v>0</v>
      </c>
      <c r="BI119" s="194">
        <f>IF(N119="nulová",J119,0)</f>
        <v>0</v>
      </c>
      <c r="BJ119" s="17" t="s">
        <v>80</v>
      </c>
      <c r="BK119" s="194">
        <f>ROUND(I119*H119,2)</f>
        <v>0</v>
      </c>
      <c r="BL119" s="17" t="s">
        <v>124</v>
      </c>
      <c r="BM119" s="193" t="s">
        <v>192</v>
      </c>
    </row>
    <row r="120" s="2" customFormat="1">
      <c r="A120" s="38"/>
      <c r="B120" s="39"/>
      <c r="C120" s="40"/>
      <c r="D120" s="195" t="s">
        <v>126</v>
      </c>
      <c r="E120" s="40"/>
      <c r="F120" s="196" t="s">
        <v>229</v>
      </c>
      <c r="G120" s="40"/>
      <c r="H120" s="40"/>
      <c r="I120" s="197"/>
      <c r="J120" s="40"/>
      <c r="K120" s="40"/>
      <c r="L120" s="44"/>
      <c r="M120" s="198"/>
      <c r="N120" s="199"/>
      <c r="O120" s="84"/>
      <c r="P120" s="84"/>
      <c r="Q120" s="84"/>
      <c r="R120" s="84"/>
      <c r="S120" s="84"/>
      <c r="T120" s="85"/>
      <c r="U120" s="38"/>
      <c r="V120" s="38"/>
      <c r="W120" s="38"/>
      <c r="X120" s="38"/>
      <c r="Y120" s="38"/>
      <c r="Z120" s="38"/>
      <c r="AA120" s="38"/>
      <c r="AB120" s="38"/>
      <c r="AC120" s="38"/>
      <c r="AD120" s="38"/>
      <c r="AE120" s="38"/>
      <c r="AT120" s="17" t="s">
        <v>126</v>
      </c>
      <c r="AU120" s="17" t="s">
        <v>82</v>
      </c>
    </row>
    <row r="121" s="2" customFormat="1" ht="16.5" customHeight="1">
      <c r="A121" s="38"/>
      <c r="B121" s="39"/>
      <c r="C121" s="233" t="s">
        <v>156</v>
      </c>
      <c r="D121" s="233" t="s">
        <v>321</v>
      </c>
      <c r="E121" s="235" t="s">
        <v>356</v>
      </c>
      <c r="F121" s="236" t="s">
        <v>357</v>
      </c>
      <c r="G121" s="237" t="s">
        <v>144</v>
      </c>
      <c r="H121" s="238">
        <v>84.207999999999998</v>
      </c>
      <c r="I121" s="239"/>
      <c r="J121" s="240">
        <f>ROUND(I121*H121,2)</f>
        <v>0</v>
      </c>
      <c r="K121" s="236" t="s">
        <v>123</v>
      </c>
      <c r="L121" s="241"/>
      <c r="M121" s="242" t="s">
        <v>19</v>
      </c>
      <c r="N121" s="243" t="s">
        <v>43</v>
      </c>
      <c r="O121" s="84"/>
      <c r="P121" s="191">
        <f>O121*H121</f>
        <v>0</v>
      </c>
      <c r="Q121" s="191">
        <v>0</v>
      </c>
      <c r="R121" s="191">
        <f>Q121*H121</f>
        <v>0</v>
      </c>
      <c r="S121" s="191">
        <v>0</v>
      </c>
      <c r="T121" s="192">
        <f>S121*H121</f>
        <v>0</v>
      </c>
      <c r="U121" s="38"/>
      <c r="V121" s="38"/>
      <c r="W121" s="38"/>
      <c r="X121" s="38"/>
      <c r="Y121" s="38"/>
      <c r="Z121" s="38"/>
      <c r="AA121" s="38"/>
      <c r="AB121" s="38"/>
      <c r="AC121" s="38"/>
      <c r="AD121" s="38"/>
      <c r="AE121" s="38"/>
      <c r="AR121" s="193" t="s">
        <v>145</v>
      </c>
      <c r="AT121" s="193" t="s">
        <v>321</v>
      </c>
      <c r="AU121" s="193" t="s">
        <v>82</v>
      </c>
      <c r="AY121" s="17" t="s">
        <v>125</v>
      </c>
      <c r="BE121" s="194">
        <f>IF(N121="základní",J121,0)</f>
        <v>0</v>
      </c>
      <c r="BF121" s="194">
        <f>IF(N121="snížená",J121,0)</f>
        <v>0</v>
      </c>
      <c r="BG121" s="194">
        <f>IF(N121="zákl. přenesená",J121,0)</f>
        <v>0</v>
      </c>
      <c r="BH121" s="194">
        <f>IF(N121="sníž. přenesená",J121,0)</f>
        <v>0</v>
      </c>
      <c r="BI121" s="194">
        <f>IF(N121="nulová",J121,0)</f>
        <v>0</v>
      </c>
      <c r="BJ121" s="17" t="s">
        <v>80</v>
      </c>
      <c r="BK121" s="194">
        <f>ROUND(I121*H121,2)</f>
        <v>0</v>
      </c>
      <c r="BL121" s="17" t="s">
        <v>124</v>
      </c>
      <c r="BM121" s="193" t="s">
        <v>206</v>
      </c>
    </row>
    <row r="122" s="2" customFormat="1">
      <c r="A122" s="38"/>
      <c r="B122" s="39"/>
      <c r="C122" s="40"/>
      <c r="D122" s="195" t="s">
        <v>126</v>
      </c>
      <c r="E122" s="40"/>
      <c r="F122" s="196" t="s">
        <v>357</v>
      </c>
      <c r="G122" s="40"/>
      <c r="H122" s="40"/>
      <c r="I122" s="197"/>
      <c r="J122" s="40"/>
      <c r="K122" s="40"/>
      <c r="L122" s="44"/>
      <c r="M122" s="198"/>
      <c r="N122" s="199"/>
      <c r="O122" s="84"/>
      <c r="P122" s="84"/>
      <c r="Q122" s="84"/>
      <c r="R122" s="84"/>
      <c r="S122" s="84"/>
      <c r="T122" s="85"/>
      <c r="U122" s="38"/>
      <c r="V122" s="38"/>
      <c r="W122" s="38"/>
      <c r="X122" s="38"/>
      <c r="Y122" s="38"/>
      <c r="Z122" s="38"/>
      <c r="AA122" s="38"/>
      <c r="AB122" s="38"/>
      <c r="AC122" s="38"/>
      <c r="AD122" s="38"/>
      <c r="AE122" s="38"/>
      <c r="AT122" s="17" t="s">
        <v>126</v>
      </c>
      <c r="AU122" s="17" t="s">
        <v>82</v>
      </c>
    </row>
    <row r="123" s="11" customFormat="1">
      <c r="A123" s="11"/>
      <c r="B123" s="200"/>
      <c r="C123" s="201"/>
      <c r="D123" s="195" t="s">
        <v>135</v>
      </c>
      <c r="E123" s="202" t="s">
        <v>19</v>
      </c>
      <c r="F123" s="203" t="s">
        <v>502</v>
      </c>
      <c r="G123" s="201"/>
      <c r="H123" s="204">
        <v>84.207999999999998</v>
      </c>
      <c r="I123" s="205"/>
      <c r="J123" s="201"/>
      <c r="K123" s="201"/>
      <c r="L123" s="206"/>
      <c r="M123" s="207"/>
      <c r="N123" s="208"/>
      <c r="O123" s="208"/>
      <c r="P123" s="208"/>
      <c r="Q123" s="208"/>
      <c r="R123" s="208"/>
      <c r="S123" s="208"/>
      <c r="T123" s="209"/>
      <c r="U123" s="11"/>
      <c r="V123" s="11"/>
      <c r="W123" s="11"/>
      <c r="X123" s="11"/>
      <c r="Y123" s="11"/>
      <c r="Z123" s="11"/>
      <c r="AA123" s="11"/>
      <c r="AB123" s="11"/>
      <c r="AC123" s="11"/>
      <c r="AD123" s="11"/>
      <c r="AE123" s="11"/>
      <c r="AT123" s="210" t="s">
        <v>135</v>
      </c>
      <c r="AU123" s="210" t="s">
        <v>82</v>
      </c>
      <c r="AV123" s="11" t="s">
        <v>82</v>
      </c>
      <c r="AW123" s="11" t="s">
        <v>33</v>
      </c>
      <c r="AX123" s="11" t="s">
        <v>72</v>
      </c>
      <c r="AY123" s="210" t="s">
        <v>125</v>
      </c>
    </row>
    <row r="124" s="13" customFormat="1">
      <c r="A124" s="13"/>
      <c r="B124" s="221"/>
      <c r="C124" s="222"/>
      <c r="D124" s="195" t="s">
        <v>135</v>
      </c>
      <c r="E124" s="223" t="s">
        <v>19</v>
      </c>
      <c r="F124" s="224" t="s">
        <v>141</v>
      </c>
      <c r="G124" s="222"/>
      <c r="H124" s="225">
        <v>84.207999999999998</v>
      </c>
      <c r="I124" s="226"/>
      <c r="J124" s="222"/>
      <c r="K124" s="222"/>
      <c r="L124" s="227"/>
      <c r="M124" s="228"/>
      <c r="N124" s="229"/>
      <c r="O124" s="229"/>
      <c r="P124" s="229"/>
      <c r="Q124" s="229"/>
      <c r="R124" s="229"/>
      <c r="S124" s="229"/>
      <c r="T124" s="230"/>
      <c r="U124" s="13"/>
      <c r="V124" s="13"/>
      <c r="W124" s="13"/>
      <c r="X124" s="13"/>
      <c r="Y124" s="13"/>
      <c r="Z124" s="13"/>
      <c r="AA124" s="13"/>
      <c r="AB124" s="13"/>
      <c r="AC124" s="13"/>
      <c r="AD124" s="13"/>
      <c r="AE124" s="13"/>
      <c r="AT124" s="231" t="s">
        <v>135</v>
      </c>
      <c r="AU124" s="231" t="s">
        <v>82</v>
      </c>
      <c r="AV124" s="13" t="s">
        <v>124</v>
      </c>
      <c r="AW124" s="13" t="s">
        <v>33</v>
      </c>
      <c r="AX124" s="13" t="s">
        <v>80</v>
      </c>
      <c r="AY124" s="231" t="s">
        <v>125</v>
      </c>
    </row>
    <row r="125" s="2" customFormat="1" ht="24.15" customHeight="1">
      <c r="A125" s="38"/>
      <c r="B125" s="39"/>
      <c r="C125" s="182" t="s">
        <v>208</v>
      </c>
      <c r="D125" s="182" t="s">
        <v>119</v>
      </c>
      <c r="E125" s="183" t="s">
        <v>503</v>
      </c>
      <c r="F125" s="184" t="s">
        <v>504</v>
      </c>
      <c r="G125" s="185" t="s">
        <v>505</v>
      </c>
      <c r="H125" s="186">
        <v>4</v>
      </c>
      <c r="I125" s="187"/>
      <c r="J125" s="188">
        <f>ROUND(I125*H125,2)</f>
        <v>0</v>
      </c>
      <c r="K125" s="184" t="s">
        <v>123</v>
      </c>
      <c r="L125" s="44"/>
      <c r="M125" s="189" t="s">
        <v>19</v>
      </c>
      <c r="N125" s="190" t="s">
        <v>43</v>
      </c>
      <c r="O125" s="84"/>
      <c r="P125" s="191">
        <f>O125*H125</f>
        <v>0</v>
      </c>
      <c r="Q125" s="191">
        <v>0</v>
      </c>
      <c r="R125" s="191">
        <f>Q125*H125</f>
        <v>0</v>
      </c>
      <c r="S125" s="191">
        <v>0</v>
      </c>
      <c r="T125" s="192">
        <f>S125*H125</f>
        <v>0</v>
      </c>
      <c r="U125" s="38"/>
      <c r="V125" s="38"/>
      <c r="W125" s="38"/>
      <c r="X125" s="38"/>
      <c r="Y125" s="38"/>
      <c r="Z125" s="38"/>
      <c r="AA125" s="38"/>
      <c r="AB125" s="38"/>
      <c r="AC125" s="38"/>
      <c r="AD125" s="38"/>
      <c r="AE125" s="38"/>
      <c r="AR125" s="193" t="s">
        <v>124</v>
      </c>
      <c r="AT125" s="193" t="s">
        <v>119</v>
      </c>
      <c r="AU125" s="193" t="s">
        <v>82</v>
      </c>
      <c r="AY125" s="17" t="s">
        <v>125</v>
      </c>
      <c r="BE125" s="194">
        <f>IF(N125="základní",J125,0)</f>
        <v>0</v>
      </c>
      <c r="BF125" s="194">
        <f>IF(N125="snížená",J125,0)</f>
        <v>0</v>
      </c>
      <c r="BG125" s="194">
        <f>IF(N125="zákl. přenesená",J125,0)</f>
        <v>0</v>
      </c>
      <c r="BH125" s="194">
        <f>IF(N125="sníž. přenesená",J125,0)</f>
        <v>0</v>
      </c>
      <c r="BI125" s="194">
        <f>IF(N125="nulová",J125,0)</f>
        <v>0</v>
      </c>
      <c r="BJ125" s="17" t="s">
        <v>80</v>
      </c>
      <c r="BK125" s="194">
        <f>ROUND(I125*H125,2)</f>
        <v>0</v>
      </c>
      <c r="BL125" s="17" t="s">
        <v>124</v>
      </c>
      <c r="BM125" s="193" t="s">
        <v>211</v>
      </c>
    </row>
    <row r="126" s="2" customFormat="1">
      <c r="A126" s="38"/>
      <c r="B126" s="39"/>
      <c r="C126" s="40"/>
      <c r="D126" s="195" t="s">
        <v>126</v>
      </c>
      <c r="E126" s="40"/>
      <c r="F126" s="196" t="s">
        <v>504</v>
      </c>
      <c r="G126" s="40"/>
      <c r="H126" s="40"/>
      <c r="I126" s="197"/>
      <c r="J126" s="40"/>
      <c r="K126" s="40"/>
      <c r="L126" s="44"/>
      <c r="M126" s="198"/>
      <c r="N126" s="199"/>
      <c r="O126" s="84"/>
      <c r="P126" s="84"/>
      <c r="Q126" s="84"/>
      <c r="R126" s="84"/>
      <c r="S126" s="84"/>
      <c r="T126" s="85"/>
      <c r="U126" s="38"/>
      <c r="V126" s="38"/>
      <c r="W126" s="38"/>
      <c r="X126" s="38"/>
      <c r="Y126" s="38"/>
      <c r="Z126" s="38"/>
      <c r="AA126" s="38"/>
      <c r="AB126" s="38"/>
      <c r="AC126" s="38"/>
      <c r="AD126" s="38"/>
      <c r="AE126" s="38"/>
      <c r="AT126" s="17" t="s">
        <v>126</v>
      </c>
      <c r="AU126" s="17" t="s">
        <v>82</v>
      </c>
    </row>
    <row r="127" s="2" customFormat="1" ht="24.15" customHeight="1">
      <c r="A127" s="38"/>
      <c r="B127" s="39"/>
      <c r="C127" s="182" t="s">
        <v>160</v>
      </c>
      <c r="D127" s="182" t="s">
        <v>119</v>
      </c>
      <c r="E127" s="183" t="s">
        <v>246</v>
      </c>
      <c r="F127" s="184" t="s">
        <v>247</v>
      </c>
      <c r="G127" s="185" t="s">
        <v>505</v>
      </c>
      <c r="H127" s="186">
        <v>4</v>
      </c>
      <c r="I127" s="187"/>
      <c r="J127" s="188">
        <f>ROUND(I127*H127,2)</f>
        <v>0</v>
      </c>
      <c r="K127" s="184" t="s">
        <v>123</v>
      </c>
      <c r="L127" s="44"/>
      <c r="M127" s="189" t="s">
        <v>19</v>
      </c>
      <c r="N127" s="190" t="s">
        <v>43</v>
      </c>
      <c r="O127" s="84"/>
      <c r="P127" s="191">
        <f>O127*H127</f>
        <v>0</v>
      </c>
      <c r="Q127" s="191">
        <v>0</v>
      </c>
      <c r="R127" s="191">
        <f>Q127*H127</f>
        <v>0</v>
      </c>
      <c r="S127" s="191">
        <v>0</v>
      </c>
      <c r="T127" s="192">
        <f>S127*H127</f>
        <v>0</v>
      </c>
      <c r="U127" s="38"/>
      <c r="V127" s="38"/>
      <c r="W127" s="38"/>
      <c r="X127" s="38"/>
      <c r="Y127" s="38"/>
      <c r="Z127" s="38"/>
      <c r="AA127" s="38"/>
      <c r="AB127" s="38"/>
      <c r="AC127" s="38"/>
      <c r="AD127" s="38"/>
      <c r="AE127" s="38"/>
      <c r="AR127" s="193" t="s">
        <v>124</v>
      </c>
      <c r="AT127" s="193" t="s">
        <v>119</v>
      </c>
      <c r="AU127" s="193" t="s">
        <v>82</v>
      </c>
      <c r="AY127" s="17" t="s">
        <v>125</v>
      </c>
      <c r="BE127" s="194">
        <f>IF(N127="základní",J127,0)</f>
        <v>0</v>
      </c>
      <c r="BF127" s="194">
        <f>IF(N127="snížená",J127,0)</f>
        <v>0</v>
      </c>
      <c r="BG127" s="194">
        <f>IF(N127="zákl. přenesená",J127,0)</f>
        <v>0</v>
      </c>
      <c r="BH127" s="194">
        <f>IF(N127="sníž. přenesená",J127,0)</f>
        <v>0</v>
      </c>
      <c r="BI127" s="194">
        <f>IF(N127="nulová",J127,0)</f>
        <v>0</v>
      </c>
      <c r="BJ127" s="17" t="s">
        <v>80</v>
      </c>
      <c r="BK127" s="194">
        <f>ROUND(I127*H127,2)</f>
        <v>0</v>
      </c>
      <c r="BL127" s="17" t="s">
        <v>124</v>
      </c>
      <c r="BM127" s="193" t="s">
        <v>215</v>
      </c>
    </row>
    <row r="128" s="2" customFormat="1">
      <c r="A128" s="38"/>
      <c r="B128" s="39"/>
      <c r="C128" s="40"/>
      <c r="D128" s="195" t="s">
        <v>126</v>
      </c>
      <c r="E128" s="40"/>
      <c r="F128" s="196" t="s">
        <v>247</v>
      </c>
      <c r="G128" s="40"/>
      <c r="H128" s="40"/>
      <c r="I128" s="197"/>
      <c r="J128" s="40"/>
      <c r="K128" s="40"/>
      <c r="L128" s="44"/>
      <c r="M128" s="198"/>
      <c r="N128" s="199"/>
      <c r="O128" s="84"/>
      <c r="P128" s="84"/>
      <c r="Q128" s="84"/>
      <c r="R128" s="84"/>
      <c r="S128" s="84"/>
      <c r="T128" s="85"/>
      <c r="U128" s="38"/>
      <c r="V128" s="38"/>
      <c r="W128" s="38"/>
      <c r="X128" s="38"/>
      <c r="Y128" s="38"/>
      <c r="Z128" s="38"/>
      <c r="AA128" s="38"/>
      <c r="AB128" s="38"/>
      <c r="AC128" s="38"/>
      <c r="AD128" s="38"/>
      <c r="AE128" s="38"/>
      <c r="AT128" s="17" t="s">
        <v>126</v>
      </c>
      <c r="AU128" s="17" t="s">
        <v>82</v>
      </c>
    </row>
    <row r="129" s="2" customFormat="1" ht="37.8" customHeight="1">
      <c r="A129" s="38"/>
      <c r="B129" s="39"/>
      <c r="C129" s="182" t="s">
        <v>8</v>
      </c>
      <c r="D129" s="182" t="s">
        <v>119</v>
      </c>
      <c r="E129" s="183" t="s">
        <v>250</v>
      </c>
      <c r="F129" s="184" t="s">
        <v>506</v>
      </c>
      <c r="G129" s="185" t="s">
        <v>170</v>
      </c>
      <c r="H129" s="186">
        <v>110</v>
      </c>
      <c r="I129" s="187"/>
      <c r="J129" s="188">
        <f>ROUND(I129*H129,2)</f>
        <v>0</v>
      </c>
      <c r="K129" s="184" t="s">
        <v>123</v>
      </c>
      <c r="L129" s="44"/>
      <c r="M129" s="189" t="s">
        <v>19</v>
      </c>
      <c r="N129" s="190" t="s">
        <v>43</v>
      </c>
      <c r="O129" s="84"/>
      <c r="P129" s="191">
        <f>O129*H129</f>
        <v>0</v>
      </c>
      <c r="Q129" s="191">
        <v>0</v>
      </c>
      <c r="R129" s="191">
        <f>Q129*H129</f>
        <v>0</v>
      </c>
      <c r="S129" s="191">
        <v>0</v>
      </c>
      <c r="T129" s="192">
        <f>S129*H129</f>
        <v>0</v>
      </c>
      <c r="U129" s="38"/>
      <c r="V129" s="38"/>
      <c r="W129" s="38"/>
      <c r="X129" s="38"/>
      <c r="Y129" s="38"/>
      <c r="Z129" s="38"/>
      <c r="AA129" s="38"/>
      <c r="AB129" s="38"/>
      <c r="AC129" s="38"/>
      <c r="AD129" s="38"/>
      <c r="AE129" s="38"/>
      <c r="AR129" s="193" t="s">
        <v>124</v>
      </c>
      <c r="AT129" s="193" t="s">
        <v>119</v>
      </c>
      <c r="AU129" s="193" t="s">
        <v>82</v>
      </c>
      <c r="AY129" s="17" t="s">
        <v>125</v>
      </c>
      <c r="BE129" s="194">
        <f>IF(N129="základní",J129,0)</f>
        <v>0</v>
      </c>
      <c r="BF129" s="194">
        <f>IF(N129="snížená",J129,0)</f>
        <v>0</v>
      </c>
      <c r="BG129" s="194">
        <f>IF(N129="zákl. přenesená",J129,0)</f>
        <v>0</v>
      </c>
      <c r="BH129" s="194">
        <f>IF(N129="sníž. přenesená",J129,0)</f>
        <v>0</v>
      </c>
      <c r="BI129" s="194">
        <f>IF(N129="nulová",J129,0)</f>
        <v>0</v>
      </c>
      <c r="BJ129" s="17" t="s">
        <v>80</v>
      </c>
      <c r="BK129" s="194">
        <f>ROUND(I129*H129,2)</f>
        <v>0</v>
      </c>
      <c r="BL129" s="17" t="s">
        <v>124</v>
      </c>
      <c r="BM129" s="193" t="s">
        <v>219</v>
      </c>
    </row>
    <row r="130" s="2" customFormat="1">
      <c r="A130" s="38"/>
      <c r="B130" s="39"/>
      <c r="C130" s="40"/>
      <c r="D130" s="195" t="s">
        <v>126</v>
      </c>
      <c r="E130" s="40"/>
      <c r="F130" s="196" t="s">
        <v>506</v>
      </c>
      <c r="G130" s="40"/>
      <c r="H130" s="40"/>
      <c r="I130" s="197"/>
      <c r="J130" s="40"/>
      <c r="K130" s="40"/>
      <c r="L130" s="44"/>
      <c r="M130" s="198"/>
      <c r="N130" s="199"/>
      <c r="O130" s="84"/>
      <c r="P130" s="84"/>
      <c r="Q130" s="84"/>
      <c r="R130" s="84"/>
      <c r="S130" s="84"/>
      <c r="T130" s="85"/>
      <c r="U130" s="38"/>
      <c r="V130" s="38"/>
      <c r="W130" s="38"/>
      <c r="X130" s="38"/>
      <c r="Y130" s="38"/>
      <c r="Z130" s="38"/>
      <c r="AA130" s="38"/>
      <c r="AB130" s="38"/>
      <c r="AC130" s="38"/>
      <c r="AD130" s="38"/>
      <c r="AE130" s="38"/>
      <c r="AT130" s="17" t="s">
        <v>126</v>
      </c>
      <c r="AU130" s="17" t="s">
        <v>82</v>
      </c>
    </row>
    <row r="131" s="2" customFormat="1" ht="37.8" customHeight="1">
      <c r="A131" s="38"/>
      <c r="B131" s="39"/>
      <c r="C131" s="182" t="s">
        <v>165</v>
      </c>
      <c r="D131" s="182" t="s">
        <v>119</v>
      </c>
      <c r="E131" s="183" t="s">
        <v>255</v>
      </c>
      <c r="F131" s="184" t="s">
        <v>256</v>
      </c>
      <c r="G131" s="185" t="s">
        <v>170</v>
      </c>
      <c r="H131" s="186">
        <v>110</v>
      </c>
      <c r="I131" s="187"/>
      <c r="J131" s="188">
        <f>ROUND(I131*H131,2)</f>
        <v>0</v>
      </c>
      <c r="K131" s="184" t="s">
        <v>123</v>
      </c>
      <c r="L131" s="44"/>
      <c r="M131" s="189" t="s">
        <v>19</v>
      </c>
      <c r="N131" s="190" t="s">
        <v>43</v>
      </c>
      <c r="O131" s="84"/>
      <c r="P131" s="191">
        <f>O131*H131</f>
        <v>0</v>
      </c>
      <c r="Q131" s="191">
        <v>0</v>
      </c>
      <c r="R131" s="191">
        <f>Q131*H131</f>
        <v>0</v>
      </c>
      <c r="S131" s="191">
        <v>0</v>
      </c>
      <c r="T131" s="192">
        <f>S131*H131</f>
        <v>0</v>
      </c>
      <c r="U131" s="38"/>
      <c r="V131" s="38"/>
      <c r="W131" s="38"/>
      <c r="X131" s="38"/>
      <c r="Y131" s="38"/>
      <c r="Z131" s="38"/>
      <c r="AA131" s="38"/>
      <c r="AB131" s="38"/>
      <c r="AC131" s="38"/>
      <c r="AD131" s="38"/>
      <c r="AE131" s="38"/>
      <c r="AR131" s="193" t="s">
        <v>124</v>
      </c>
      <c r="AT131" s="193" t="s">
        <v>119</v>
      </c>
      <c r="AU131" s="193" t="s">
        <v>82</v>
      </c>
      <c r="AY131" s="17" t="s">
        <v>125</v>
      </c>
      <c r="BE131" s="194">
        <f>IF(N131="základní",J131,0)</f>
        <v>0</v>
      </c>
      <c r="BF131" s="194">
        <f>IF(N131="snížená",J131,0)</f>
        <v>0</v>
      </c>
      <c r="BG131" s="194">
        <f>IF(N131="zákl. přenesená",J131,0)</f>
        <v>0</v>
      </c>
      <c r="BH131" s="194">
        <f>IF(N131="sníž. přenesená",J131,0)</f>
        <v>0</v>
      </c>
      <c r="BI131" s="194">
        <f>IF(N131="nulová",J131,0)</f>
        <v>0</v>
      </c>
      <c r="BJ131" s="17" t="s">
        <v>80</v>
      </c>
      <c r="BK131" s="194">
        <f>ROUND(I131*H131,2)</f>
        <v>0</v>
      </c>
      <c r="BL131" s="17" t="s">
        <v>124</v>
      </c>
      <c r="BM131" s="193" t="s">
        <v>224</v>
      </c>
    </row>
    <row r="132" s="2" customFormat="1">
      <c r="A132" s="38"/>
      <c r="B132" s="39"/>
      <c r="C132" s="40"/>
      <c r="D132" s="195" t="s">
        <v>126</v>
      </c>
      <c r="E132" s="40"/>
      <c r="F132" s="196" t="s">
        <v>256</v>
      </c>
      <c r="G132" s="40"/>
      <c r="H132" s="40"/>
      <c r="I132" s="197"/>
      <c r="J132" s="40"/>
      <c r="K132" s="40"/>
      <c r="L132" s="44"/>
      <c r="M132" s="198"/>
      <c r="N132" s="199"/>
      <c r="O132" s="84"/>
      <c r="P132" s="84"/>
      <c r="Q132" s="84"/>
      <c r="R132" s="84"/>
      <c r="S132" s="84"/>
      <c r="T132" s="85"/>
      <c r="U132" s="38"/>
      <c r="V132" s="38"/>
      <c r="W132" s="38"/>
      <c r="X132" s="38"/>
      <c r="Y132" s="38"/>
      <c r="Z132" s="38"/>
      <c r="AA132" s="38"/>
      <c r="AB132" s="38"/>
      <c r="AC132" s="38"/>
      <c r="AD132" s="38"/>
      <c r="AE132" s="38"/>
      <c r="AT132" s="17" t="s">
        <v>126</v>
      </c>
      <c r="AU132" s="17" t="s">
        <v>82</v>
      </c>
    </row>
    <row r="133" s="2" customFormat="1" ht="24.15" customHeight="1">
      <c r="A133" s="38"/>
      <c r="B133" s="39"/>
      <c r="C133" s="182" t="s">
        <v>227</v>
      </c>
      <c r="D133" s="182" t="s">
        <v>119</v>
      </c>
      <c r="E133" s="183" t="s">
        <v>285</v>
      </c>
      <c r="F133" s="184" t="s">
        <v>288</v>
      </c>
      <c r="G133" s="185" t="s">
        <v>144</v>
      </c>
      <c r="H133" s="186">
        <v>3.7269999999999999</v>
      </c>
      <c r="I133" s="187"/>
      <c r="J133" s="188">
        <f>ROUND(I133*H133,2)</f>
        <v>0</v>
      </c>
      <c r="K133" s="184" t="s">
        <v>123</v>
      </c>
      <c r="L133" s="44"/>
      <c r="M133" s="189" t="s">
        <v>19</v>
      </c>
      <c r="N133" s="190" t="s">
        <v>43</v>
      </c>
      <c r="O133" s="84"/>
      <c r="P133" s="191">
        <f>O133*H133</f>
        <v>0</v>
      </c>
      <c r="Q133" s="191">
        <v>0</v>
      </c>
      <c r="R133" s="191">
        <f>Q133*H133</f>
        <v>0</v>
      </c>
      <c r="S133" s="191">
        <v>0</v>
      </c>
      <c r="T133" s="192">
        <f>S133*H133</f>
        <v>0</v>
      </c>
      <c r="U133" s="38"/>
      <c r="V133" s="38"/>
      <c r="W133" s="38"/>
      <c r="X133" s="38"/>
      <c r="Y133" s="38"/>
      <c r="Z133" s="38"/>
      <c r="AA133" s="38"/>
      <c r="AB133" s="38"/>
      <c r="AC133" s="38"/>
      <c r="AD133" s="38"/>
      <c r="AE133" s="38"/>
      <c r="AR133" s="193" t="s">
        <v>124</v>
      </c>
      <c r="AT133" s="193" t="s">
        <v>119</v>
      </c>
      <c r="AU133" s="193" t="s">
        <v>82</v>
      </c>
      <c r="AY133" s="17" t="s">
        <v>125</v>
      </c>
      <c r="BE133" s="194">
        <f>IF(N133="základní",J133,0)</f>
        <v>0</v>
      </c>
      <c r="BF133" s="194">
        <f>IF(N133="snížená",J133,0)</f>
        <v>0</v>
      </c>
      <c r="BG133" s="194">
        <f>IF(N133="zákl. přenesená",J133,0)</f>
        <v>0</v>
      </c>
      <c r="BH133" s="194">
        <f>IF(N133="sníž. přenesená",J133,0)</f>
        <v>0</v>
      </c>
      <c r="BI133" s="194">
        <f>IF(N133="nulová",J133,0)</f>
        <v>0</v>
      </c>
      <c r="BJ133" s="17" t="s">
        <v>80</v>
      </c>
      <c r="BK133" s="194">
        <f>ROUND(I133*H133,2)</f>
        <v>0</v>
      </c>
      <c r="BL133" s="17" t="s">
        <v>124</v>
      </c>
      <c r="BM133" s="193" t="s">
        <v>231</v>
      </c>
    </row>
    <row r="134" s="2" customFormat="1">
      <c r="A134" s="38"/>
      <c r="B134" s="39"/>
      <c r="C134" s="40"/>
      <c r="D134" s="195" t="s">
        <v>126</v>
      </c>
      <c r="E134" s="40"/>
      <c r="F134" s="196" t="s">
        <v>288</v>
      </c>
      <c r="G134" s="40"/>
      <c r="H134" s="40"/>
      <c r="I134" s="197"/>
      <c r="J134" s="40"/>
      <c r="K134" s="40"/>
      <c r="L134" s="44"/>
      <c r="M134" s="198"/>
      <c r="N134" s="199"/>
      <c r="O134" s="84"/>
      <c r="P134" s="84"/>
      <c r="Q134" s="84"/>
      <c r="R134" s="84"/>
      <c r="S134" s="84"/>
      <c r="T134" s="85"/>
      <c r="U134" s="38"/>
      <c r="V134" s="38"/>
      <c r="W134" s="38"/>
      <c r="X134" s="38"/>
      <c r="Y134" s="38"/>
      <c r="Z134" s="38"/>
      <c r="AA134" s="38"/>
      <c r="AB134" s="38"/>
      <c r="AC134" s="38"/>
      <c r="AD134" s="38"/>
      <c r="AE134" s="38"/>
      <c r="AT134" s="17" t="s">
        <v>126</v>
      </c>
      <c r="AU134" s="17" t="s">
        <v>82</v>
      </c>
    </row>
    <row r="135" s="11" customFormat="1">
      <c r="A135" s="11"/>
      <c r="B135" s="200"/>
      <c r="C135" s="201"/>
      <c r="D135" s="195" t="s">
        <v>135</v>
      </c>
      <c r="E135" s="202" t="s">
        <v>19</v>
      </c>
      <c r="F135" s="203" t="s">
        <v>507</v>
      </c>
      <c r="G135" s="201"/>
      <c r="H135" s="204">
        <v>3.7269999999999999</v>
      </c>
      <c r="I135" s="205"/>
      <c r="J135" s="201"/>
      <c r="K135" s="201"/>
      <c r="L135" s="206"/>
      <c r="M135" s="207"/>
      <c r="N135" s="208"/>
      <c r="O135" s="208"/>
      <c r="P135" s="208"/>
      <c r="Q135" s="208"/>
      <c r="R135" s="208"/>
      <c r="S135" s="208"/>
      <c r="T135" s="209"/>
      <c r="U135" s="11"/>
      <c r="V135" s="11"/>
      <c r="W135" s="11"/>
      <c r="X135" s="11"/>
      <c r="Y135" s="11"/>
      <c r="Z135" s="11"/>
      <c r="AA135" s="11"/>
      <c r="AB135" s="11"/>
      <c r="AC135" s="11"/>
      <c r="AD135" s="11"/>
      <c r="AE135" s="11"/>
      <c r="AT135" s="210" t="s">
        <v>135</v>
      </c>
      <c r="AU135" s="210" t="s">
        <v>82</v>
      </c>
      <c r="AV135" s="11" t="s">
        <v>82</v>
      </c>
      <c r="AW135" s="11" t="s">
        <v>33</v>
      </c>
      <c r="AX135" s="11" t="s">
        <v>72</v>
      </c>
      <c r="AY135" s="210" t="s">
        <v>125</v>
      </c>
    </row>
    <row r="136" s="13" customFormat="1">
      <c r="A136" s="13"/>
      <c r="B136" s="221"/>
      <c r="C136" s="222"/>
      <c r="D136" s="195" t="s">
        <v>135</v>
      </c>
      <c r="E136" s="223" t="s">
        <v>19</v>
      </c>
      <c r="F136" s="224" t="s">
        <v>141</v>
      </c>
      <c r="G136" s="222"/>
      <c r="H136" s="225">
        <v>3.7269999999999999</v>
      </c>
      <c r="I136" s="226"/>
      <c r="J136" s="222"/>
      <c r="K136" s="222"/>
      <c r="L136" s="227"/>
      <c r="M136" s="228"/>
      <c r="N136" s="229"/>
      <c r="O136" s="229"/>
      <c r="P136" s="229"/>
      <c r="Q136" s="229"/>
      <c r="R136" s="229"/>
      <c r="S136" s="229"/>
      <c r="T136" s="230"/>
      <c r="U136" s="13"/>
      <c r="V136" s="13"/>
      <c r="W136" s="13"/>
      <c r="X136" s="13"/>
      <c r="Y136" s="13"/>
      <c r="Z136" s="13"/>
      <c r="AA136" s="13"/>
      <c r="AB136" s="13"/>
      <c r="AC136" s="13"/>
      <c r="AD136" s="13"/>
      <c r="AE136" s="13"/>
      <c r="AT136" s="231" t="s">
        <v>135</v>
      </c>
      <c r="AU136" s="231" t="s">
        <v>82</v>
      </c>
      <c r="AV136" s="13" t="s">
        <v>124</v>
      </c>
      <c r="AW136" s="13" t="s">
        <v>33</v>
      </c>
      <c r="AX136" s="13" t="s">
        <v>80</v>
      </c>
      <c r="AY136" s="231" t="s">
        <v>125</v>
      </c>
    </row>
    <row r="137" s="2" customFormat="1" ht="62.7" customHeight="1">
      <c r="A137" s="38"/>
      <c r="B137" s="39"/>
      <c r="C137" s="182" t="s">
        <v>183</v>
      </c>
      <c r="D137" s="182" t="s">
        <v>119</v>
      </c>
      <c r="E137" s="183" t="s">
        <v>508</v>
      </c>
      <c r="F137" s="184" t="s">
        <v>509</v>
      </c>
      <c r="G137" s="185" t="s">
        <v>144</v>
      </c>
      <c r="H137" s="186">
        <v>3.7269999999999999</v>
      </c>
      <c r="I137" s="187"/>
      <c r="J137" s="188">
        <f>ROUND(I137*H137,2)</f>
        <v>0</v>
      </c>
      <c r="K137" s="184" t="s">
        <v>123</v>
      </c>
      <c r="L137" s="44"/>
      <c r="M137" s="189" t="s">
        <v>19</v>
      </c>
      <c r="N137" s="190" t="s">
        <v>43</v>
      </c>
      <c r="O137" s="84"/>
      <c r="P137" s="191">
        <f>O137*H137</f>
        <v>0</v>
      </c>
      <c r="Q137" s="191">
        <v>0</v>
      </c>
      <c r="R137" s="191">
        <f>Q137*H137</f>
        <v>0</v>
      </c>
      <c r="S137" s="191">
        <v>0</v>
      </c>
      <c r="T137" s="192">
        <f>S137*H137</f>
        <v>0</v>
      </c>
      <c r="U137" s="38"/>
      <c r="V137" s="38"/>
      <c r="W137" s="38"/>
      <c r="X137" s="38"/>
      <c r="Y137" s="38"/>
      <c r="Z137" s="38"/>
      <c r="AA137" s="38"/>
      <c r="AB137" s="38"/>
      <c r="AC137" s="38"/>
      <c r="AD137" s="38"/>
      <c r="AE137" s="38"/>
      <c r="AR137" s="193" t="s">
        <v>124</v>
      </c>
      <c r="AT137" s="193" t="s">
        <v>119</v>
      </c>
      <c r="AU137" s="193" t="s">
        <v>82</v>
      </c>
      <c r="AY137" s="17" t="s">
        <v>125</v>
      </c>
      <c r="BE137" s="194">
        <f>IF(N137="základní",J137,0)</f>
        <v>0</v>
      </c>
      <c r="BF137" s="194">
        <f>IF(N137="snížená",J137,0)</f>
        <v>0</v>
      </c>
      <c r="BG137" s="194">
        <f>IF(N137="zákl. přenesená",J137,0)</f>
        <v>0</v>
      </c>
      <c r="BH137" s="194">
        <f>IF(N137="sníž. přenesená",J137,0)</f>
        <v>0</v>
      </c>
      <c r="BI137" s="194">
        <f>IF(N137="nulová",J137,0)</f>
        <v>0</v>
      </c>
      <c r="BJ137" s="17" t="s">
        <v>80</v>
      </c>
      <c r="BK137" s="194">
        <f>ROUND(I137*H137,2)</f>
        <v>0</v>
      </c>
      <c r="BL137" s="17" t="s">
        <v>124</v>
      </c>
      <c r="BM137" s="193" t="s">
        <v>236</v>
      </c>
    </row>
    <row r="138" s="2" customFormat="1">
      <c r="A138" s="38"/>
      <c r="B138" s="39"/>
      <c r="C138" s="40"/>
      <c r="D138" s="195" t="s">
        <v>126</v>
      </c>
      <c r="E138" s="40"/>
      <c r="F138" s="196" t="s">
        <v>509</v>
      </c>
      <c r="G138" s="40"/>
      <c r="H138" s="40"/>
      <c r="I138" s="197"/>
      <c r="J138" s="40"/>
      <c r="K138" s="40"/>
      <c r="L138" s="44"/>
      <c r="M138" s="198"/>
      <c r="N138" s="199"/>
      <c r="O138" s="84"/>
      <c r="P138" s="84"/>
      <c r="Q138" s="84"/>
      <c r="R138" s="84"/>
      <c r="S138" s="84"/>
      <c r="T138" s="85"/>
      <c r="U138" s="38"/>
      <c r="V138" s="38"/>
      <c r="W138" s="38"/>
      <c r="X138" s="38"/>
      <c r="Y138" s="38"/>
      <c r="Z138" s="38"/>
      <c r="AA138" s="38"/>
      <c r="AB138" s="38"/>
      <c r="AC138" s="38"/>
      <c r="AD138" s="38"/>
      <c r="AE138" s="38"/>
      <c r="AT138" s="17" t="s">
        <v>126</v>
      </c>
      <c r="AU138" s="17" t="s">
        <v>82</v>
      </c>
    </row>
    <row r="139" s="11" customFormat="1">
      <c r="A139" s="11"/>
      <c r="B139" s="200"/>
      <c r="C139" s="201"/>
      <c r="D139" s="195" t="s">
        <v>135</v>
      </c>
      <c r="E139" s="202" t="s">
        <v>19</v>
      </c>
      <c r="F139" s="203" t="s">
        <v>510</v>
      </c>
      <c r="G139" s="201"/>
      <c r="H139" s="204">
        <v>3.7269999999999999</v>
      </c>
      <c r="I139" s="205"/>
      <c r="J139" s="201"/>
      <c r="K139" s="201"/>
      <c r="L139" s="206"/>
      <c r="M139" s="207"/>
      <c r="N139" s="208"/>
      <c r="O139" s="208"/>
      <c r="P139" s="208"/>
      <c r="Q139" s="208"/>
      <c r="R139" s="208"/>
      <c r="S139" s="208"/>
      <c r="T139" s="209"/>
      <c r="U139" s="11"/>
      <c r="V139" s="11"/>
      <c r="W139" s="11"/>
      <c r="X139" s="11"/>
      <c r="Y139" s="11"/>
      <c r="Z139" s="11"/>
      <c r="AA139" s="11"/>
      <c r="AB139" s="11"/>
      <c r="AC139" s="11"/>
      <c r="AD139" s="11"/>
      <c r="AE139" s="11"/>
      <c r="AT139" s="210" t="s">
        <v>135</v>
      </c>
      <c r="AU139" s="210" t="s">
        <v>82</v>
      </c>
      <c r="AV139" s="11" t="s">
        <v>82</v>
      </c>
      <c r="AW139" s="11" t="s">
        <v>33</v>
      </c>
      <c r="AX139" s="11" t="s">
        <v>72</v>
      </c>
      <c r="AY139" s="210" t="s">
        <v>125</v>
      </c>
    </row>
    <row r="140" s="13" customFormat="1">
      <c r="A140" s="13"/>
      <c r="B140" s="221"/>
      <c r="C140" s="222"/>
      <c r="D140" s="195" t="s">
        <v>135</v>
      </c>
      <c r="E140" s="223" t="s">
        <v>19</v>
      </c>
      <c r="F140" s="224" t="s">
        <v>141</v>
      </c>
      <c r="G140" s="222"/>
      <c r="H140" s="225">
        <v>3.7269999999999999</v>
      </c>
      <c r="I140" s="226"/>
      <c r="J140" s="222"/>
      <c r="K140" s="222"/>
      <c r="L140" s="227"/>
      <c r="M140" s="228"/>
      <c r="N140" s="229"/>
      <c r="O140" s="229"/>
      <c r="P140" s="229"/>
      <c r="Q140" s="229"/>
      <c r="R140" s="229"/>
      <c r="S140" s="229"/>
      <c r="T140" s="230"/>
      <c r="U140" s="13"/>
      <c r="V140" s="13"/>
      <c r="W140" s="13"/>
      <c r="X140" s="13"/>
      <c r="Y140" s="13"/>
      <c r="Z140" s="13"/>
      <c r="AA140" s="13"/>
      <c r="AB140" s="13"/>
      <c r="AC140" s="13"/>
      <c r="AD140" s="13"/>
      <c r="AE140" s="13"/>
      <c r="AT140" s="231" t="s">
        <v>135</v>
      </c>
      <c r="AU140" s="231" t="s">
        <v>82</v>
      </c>
      <c r="AV140" s="13" t="s">
        <v>124</v>
      </c>
      <c r="AW140" s="13" t="s">
        <v>33</v>
      </c>
      <c r="AX140" s="13" t="s">
        <v>80</v>
      </c>
      <c r="AY140" s="231" t="s">
        <v>125</v>
      </c>
    </row>
    <row r="141" s="2" customFormat="1" ht="66.75" customHeight="1">
      <c r="A141" s="38"/>
      <c r="B141" s="39"/>
      <c r="C141" s="182" t="s">
        <v>238</v>
      </c>
      <c r="D141" s="182" t="s">
        <v>119</v>
      </c>
      <c r="E141" s="183" t="s">
        <v>290</v>
      </c>
      <c r="F141" s="184" t="s">
        <v>291</v>
      </c>
      <c r="G141" s="185" t="s">
        <v>144</v>
      </c>
      <c r="H141" s="186">
        <v>39.792999999999999</v>
      </c>
      <c r="I141" s="187"/>
      <c r="J141" s="188">
        <f>ROUND(I141*H141,2)</f>
        <v>0</v>
      </c>
      <c r="K141" s="184" t="s">
        <v>123</v>
      </c>
      <c r="L141" s="44"/>
      <c r="M141" s="189" t="s">
        <v>19</v>
      </c>
      <c r="N141" s="190" t="s">
        <v>43</v>
      </c>
      <c r="O141" s="84"/>
      <c r="P141" s="191">
        <f>O141*H141</f>
        <v>0</v>
      </c>
      <c r="Q141" s="191">
        <v>0</v>
      </c>
      <c r="R141" s="191">
        <f>Q141*H141</f>
        <v>0</v>
      </c>
      <c r="S141" s="191">
        <v>0</v>
      </c>
      <c r="T141" s="192">
        <f>S141*H141</f>
        <v>0</v>
      </c>
      <c r="U141" s="38"/>
      <c r="V141" s="38"/>
      <c r="W141" s="38"/>
      <c r="X141" s="38"/>
      <c r="Y141" s="38"/>
      <c r="Z141" s="38"/>
      <c r="AA141" s="38"/>
      <c r="AB141" s="38"/>
      <c r="AC141" s="38"/>
      <c r="AD141" s="38"/>
      <c r="AE141" s="38"/>
      <c r="AR141" s="193" t="s">
        <v>124</v>
      </c>
      <c r="AT141" s="193" t="s">
        <v>119</v>
      </c>
      <c r="AU141" s="193" t="s">
        <v>82</v>
      </c>
      <c r="AY141" s="17" t="s">
        <v>125</v>
      </c>
      <c r="BE141" s="194">
        <f>IF(N141="základní",J141,0)</f>
        <v>0</v>
      </c>
      <c r="BF141" s="194">
        <f>IF(N141="snížená",J141,0)</f>
        <v>0</v>
      </c>
      <c r="BG141" s="194">
        <f>IF(N141="zákl. přenesená",J141,0)</f>
        <v>0</v>
      </c>
      <c r="BH141" s="194">
        <f>IF(N141="sníž. přenesená",J141,0)</f>
        <v>0</v>
      </c>
      <c r="BI141" s="194">
        <f>IF(N141="nulová",J141,0)</f>
        <v>0</v>
      </c>
      <c r="BJ141" s="17" t="s">
        <v>80</v>
      </c>
      <c r="BK141" s="194">
        <f>ROUND(I141*H141,2)</f>
        <v>0</v>
      </c>
      <c r="BL141" s="17" t="s">
        <v>124</v>
      </c>
      <c r="BM141" s="193" t="s">
        <v>241</v>
      </c>
    </row>
    <row r="142" s="2" customFormat="1">
      <c r="A142" s="38"/>
      <c r="B142" s="39"/>
      <c r="C142" s="40"/>
      <c r="D142" s="195" t="s">
        <v>126</v>
      </c>
      <c r="E142" s="40"/>
      <c r="F142" s="196" t="s">
        <v>291</v>
      </c>
      <c r="G142" s="40"/>
      <c r="H142" s="40"/>
      <c r="I142" s="197"/>
      <c r="J142" s="40"/>
      <c r="K142" s="40"/>
      <c r="L142" s="44"/>
      <c r="M142" s="198"/>
      <c r="N142" s="199"/>
      <c r="O142" s="84"/>
      <c r="P142" s="84"/>
      <c r="Q142" s="84"/>
      <c r="R142" s="84"/>
      <c r="S142" s="84"/>
      <c r="T142" s="85"/>
      <c r="U142" s="38"/>
      <c r="V142" s="38"/>
      <c r="W142" s="38"/>
      <c r="X142" s="38"/>
      <c r="Y142" s="38"/>
      <c r="Z142" s="38"/>
      <c r="AA142" s="38"/>
      <c r="AB142" s="38"/>
      <c r="AC142" s="38"/>
      <c r="AD142" s="38"/>
      <c r="AE142" s="38"/>
      <c r="AT142" s="17" t="s">
        <v>126</v>
      </c>
      <c r="AU142" s="17" t="s">
        <v>82</v>
      </c>
    </row>
    <row r="143" s="12" customFormat="1">
      <c r="A143" s="12"/>
      <c r="B143" s="211"/>
      <c r="C143" s="212"/>
      <c r="D143" s="195" t="s">
        <v>135</v>
      </c>
      <c r="E143" s="213" t="s">
        <v>19</v>
      </c>
      <c r="F143" s="214" t="s">
        <v>511</v>
      </c>
      <c r="G143" s="212"/>
      <c r="H143" s="213" t="s">
        <v>19</v>
      </c>
      <c r="I143" s="215"/>
      <c r="J143" s="212"/>
      <c r="K143" s="212"/>
      <c r="L143" s="216"/>
      <c r="M143" s="217"/>
      <c r="N143" s="218"/>
      <c r="O143" s="218"/>
      <c r="P143" s="218"/>
      <c r="Q143" s="218"/>
      <c r="R143" s="218"/>
      <c r="S143" s="218"/>
      <c r="T143" s="219"/>
      <c r="U143" s="12"/>
      <c r="V143" s="12"/>
      <c r="W143" s="12"/>
      <c r="X143" s="12"/>
      <c r="Y143" s="12"/>
      <c r="Z143" s="12"/>
      <c r="AA143" s="12"/>
      <c r="AB143" s="12"/>
      <c r="AC143" s="12"/>
      <c r="AD143" s="12"/>
      <c r="AE143" s="12"/>
      <c r="AT143" s="220" t="s">
        <v>135</v>
      </c>
      <c r="AU143" s="220" t="s">
        <v>82</v>
      </c>
      <c r="AV143" s="12" t="s">
        <v>80</v>
      </c>
      <c r="AW143" s="12" t="s">
        <v>33</v>
      </c>
      <c r="AX143" s="12" t="s">
        <v>72</v>
      </c>
      <c r="AY143" s="220" t="s">
        <v>125</v>
      </c>
    </row>
    <row r="144" s="12" customFormat="1">
      <c r="A144" s="12"/>
      <c r="B144" s="211"/>
      <c r="C144" s="212"/>
      <c r="D144" s="195" t="s">
        <v>135</v>
      </c>
      <c r="E144" s="213" t="s">
        <v>19</v>
      </c>
      <c r="F144" s="214" t="s">
        <v>512</v>
      </c>
      <c r="G144" s="212"/>
      <c r="H144" s="213" t="s">
        <v>19</v>
      </c>
      <c r="I144" s="215"/>
      <c r="J144" s="212"/>
      <c r="K144" s="212"/>
      <c r="L144" s="216"/>
      <c r="M144" s="217"/>
      <c r="N144" s="218"/>
      <c r="O144" s="218"/>
      <c r="P144" s="218"/>
      <c r="Q144" s="218"/>
      <c r="R144" s="218"/>
      <c r="S144" s="218"/>
      <c r="T144" s="219"/>
      <c r="U144" s="12"/>
      <c r="V144" s="12"/>
      <c r="W144" s="12"/>
      <c r="X144" s="12"/>
      <c r="Y144" s="12"/>
      <c r="Z144" s="12"/>
      <c r="AA144" s="12"/>
      <c r="AB144" s="12"/>
      <c r="AC144" s="12"/>
      <c r="AD144" s="12"/>
      <c r="AE144" s="12"/>
      <c r="AT144" s="220" t="s">
        <v>135</v>
      </c>
      <c r="AU144" s="220" t="s">
        <v>82</v>
      </c>
      <c r="AV144" s="12" t="s">
        <v>80</v>
      </c>
      <c r="AW144" s="12" t="s">
        <v>33</v>
      </c>
      <c r="AX144" s="12" t="s">
        <v>72</v>
      </c>
      <c r="AY144" s="220" t="s">
        <v>125</v>
      </c>
    </row>
    <row r="145" s="11" customFormat="1">
      <c r="A145" s="11"/>
      <c r="B145" s="200"/>
      <c r="C145" s="201"/>
      <c r="D145" s="195" t="s">
        <v>135</v>
      </c>
      <c r="E145" s="202" t="s">
        <v>19</v>
      </c>
      <c r="F145" s="203" t="s">
        <v>513</v>
      </c>
      <c r="G145" s="201"/>
      <c r="H145" s="204">
        <v>39.792999999999999</v>
      </c>
      <c r="I145" s="205"/>
      <c r="J145" s="201"/>
      <c r="K145" s="201"/>
      <c r="L145" s="206"/>
      <c r="M145" s="207"/>
      <c r="N145" s="208"/>
      <c r="O145" s="208"/>
      <c r="P145" s="208"/>
      <c r="Q145" s="208"/>
      <c r="R145" s="208"/>
      <c r="S145" s="208"/>
      <c r="T145" s="209"/>
      <c r="U145" s="11"/>
      <c r="V145" s="11"/>
      <c r="W145" s="11"/>
      <c r="X145" s="11"/>
      <c r="Y145" s="11"/>
      <c r="Z145" s="11"/>
      <c r="AA145" s="11"/>
      <c r="AB145" s="11"/>
      <c r="AC145" s="11"/>
      <c r="AD145" s="11"/>
      <c r="AE145" s="11"/>
      <c r="AT145" s="210" t="s">
        <v>135</v>
      </c>
      <c r="AU145" s="210" t="s">
        <v>82</v>
      </c>
      <c r="AV145" s="11" t="s">
        <v>82</v>
      </c>
      <c r="AW145" s="11" t="s">
        <v>33</v>
      </c>
      <c r="AX145" s="11" t="s">
        <v>72</v>
      </c>
      <c r="AY145" s="210" t="s">
        <v>125</v>
      </c>
    </row>
    <row r="146" s="13" customFormat="1">
      <c r="A146" s="13"/>
      <c r="B146" s="221"/>
      <c r="C146" s="222"/>
      <c r="D146" s="195" t="s">
        <v>135</v>
      </c>
      <c r="E146" s="223" t="s">
        <v>19</v>
      </c>
      <c r="F146" s="224" t="s">
        <v>141</v>
      </c>
      <c r="G146" s="222"/>
      <c r="H146" s="225">
        <v>39.792999999999999</v>
      </c>
      <c r="I146" s="226"/>
      <c r="J146" s="222"/>
      <c r="K146" s="222"/>
      <c r="L146" s="227"/>
      <c r="M146" s="228"/>
      <c r="N146" s="229"/>
      <c r="O146" s="229"/>
      <c r="P146" s="229"/>
      <c r="Q146" s="229"/>
      <c r="R146" s="229"/>
      <c r="S146" s="229"/>
      <c r="T146" s="230"/>
      <c r="U146" s="13"/>
      <c r="V146" s="13"/>
      <c r="W146" s="13"/>
      <c r="X146" s="13"/>
      <c r="Y146" s="13"/>
      <c r="Z146" s="13"/>
      <c r="AA146" s="13"/>
      <c r="AB146" s="13"/>
      <c r="AC146" s="13"/>
      <c r="AD146" s="13"/>
      <c r="AE146" s="13"/>
      <c r="AT146" s="231" t="s">
        <v>135</v>
      </c>
      <c r="AU146" s="231" t="s">
        <v>82</v>
      </c>
      <c r="AV146" s="13" t="s">
        <v>124</v>
      </c>
      <c r="AW146" s="13" t="s">
        <v>33</v>
      </c>
      <c r="AX146" s="13" t="s">
        <v>80</v>
      </c>
      <c r="AY146" s="231" t="s">
        <v>125</v>
      </c>
    </row>
    <row r="147" s="2" customFormat="1" ht="55.5" customHeight="1">
      <c r="A147" s="38"/>
      <c r="B147" s="39"/>
      <c r="C147" s="182" t="s">
        <v>176</v>
      </c>
      <c r="D147" s="182" t="s">
        <v>119</v>
      </c>
      <c r="E147" s="183" t="s">
        <v>360</v>
      </c>
      <c r="F147" s="184" t="s">
        <v>361</v>
      </c>
      <c r="G147" s="185" t="s">
        <v>144</v>
      </c>
      <c r="H147" s="186">
        <v>84.207999999999998</v>
      </c>
      <c r="I147" s="187"/>
      <c r="J147" s="188">
        <f>ROUND(I147*H147,2)</f>
        <v>0</v>
      </c>
      <c r="K147" s="184" t="s">
        <v>123</v>
      </c>
      <c r="L147" s="44"/>
      <c r="M147" s="189" t="s">
        <v>19</v>
      </c>
      <c r="N147" s="190" t="s">
        <v>43</v>
      </c>
      <c r="O147" s="84"/>
      <c r="P147" s="191">
        <f>O147*H147</f>
        <v>0</v>
      </c>
      <c r="Q147" s="191">
        <v>0</v>
      </c>
      <c r="R147" s="191">
        <f>Q147*H147</f>
        <v>0</v>
      </c>
      <c r="S147" s="191">
        <v>0</v>
      </c>
      <c r="T147" s="192">
        <f>S147*H147</f>
        <v>0</v>
      </c>
      <c r="U147" s="38"/>
      <c r="V147" s="38"/>
      <c r="W147" s="38"/>
      <c r="X147" s="38"/>
      <c r="Y147" s="38"/>
      <c r="Z147" s="38"/>
      <c r="AA147" s="38"/>
      <c r="AB147" s="38"/>
      <c r="AC147" s="38"/>
      <c r="AD147" s="38"/>
      <c r="AE147" s="38"/>
      <c r="AR147" s="193" t="s">
        <v>124</v>
      </c>
      <c r="AT147" s="193" t="s">
        <v>119</v>
      </c>
      <c r="AU147" s="193" t="s">
        <v>82</v>
      </c>
      <c r="AY147" s="17" t="s">
        <v>125</v>
      </c>
      <c r="BE147" s="194">
        <f>IF(N147="základní",J147,0)</f>
        <v>0</v>
      </c>
      <c r="BF147" s="194">
        <f>IF(N147="snížená",J147,0)</f>
        <v>0</v>
      </c>
      <c r="BG147" s="194">
        <f>IF(N147="zákl. přenesená",J147,0)</f>
        <v>0</v>
      </c>
      <c r="BH147" s="194">
        <f>IF(N147="sníž. přenesená",J147,0)</f>
        <v>0</v>
      </c>
      <c r="BI147" s="194">
        <f>IF(N147="nulová",J147,0)</f>
        <v>0</v>
      </c>
      <c r="BJ147" s="17" t="s">
        <v>80</v>
      </c>
      <c r="BK147" s="194">
        <f>ROUND(I147*H147,2)</f>
        <v>0</v>
      </c>
      <c r="BL147" s="17" t="s">
        <v>124</v>
      </c>
      <c r="BM147" s="193" t="s">
        <v>245</v>
      </c>
    </row>
    <row r="148" s="2" customFormat="1">
      <c r="A148" s="38"/>
      <c r="B148" s="39"/>
      <c r="C148" s="40"/>
      <c r="D148" s="195" t="s">
        <v>126</v>
      </c>
      <c r="E148" s="40"/>
      <c r="F148" s="196" t="s">
        <v>361</v>
      </c>
      <c r="G148" s="40"/>
      <c r="H148" s="40"/>
      <c r="I148" s="197"/>
      <c r="J148" s="40"/>
      <c r="K148" s="40"/>
      <c r="L148" s="44"/>
      <c r="M148" s="198"/>
      <c r="N148" s="199"/>
      <c r="O148" s="84"/>
      <c r="P148" s="84"/>
      <c r="Q148" s="84"/>
      <c r="R148" s="84"/>
      <c r="S148" s="84"/>
      <c r="T148" s="85"/>
      <c r="U148" s="38"/>
      <c r="V148" s="38"/>
      <c r="W148" s="38"/>
      <c r="X148" s="38"/>
      <c r="Y148" s="38"/>
      <c r="Z148" s="38"/>
      <c r="AA148" s="38"/>
      <c r="AB148" s="38"/>
      <c r="AC148" s="38"/>
      <c r="AD148" s="38"/>
      <c r="AE148" s="38"/>
      <c r="AT148" s="17" t="s">
        <v>126</v>
      </c>
      <c r="AU148" s="17" t="s">
        <v>82</v>
      </c>
    </row>
    <row r="149" s="11" customFormat="1">
      <c r="A149" s="11"/>
      <c r="B149" s="200"/>
      <c r="C149" s="201"/>
      <c r="D149" s="195" t="s">
        <v>135</v>
      </c>
      <c r="E149" s="202" t="s">
        <v>19</v>
      </c>
      <c r="F149" s="203" t="s">
        <v>514</v>
      </c>
      <c r="G149" s="201"/>
      <c r="H149" s="204">
        <v>84.207999999999998</v>
      </c>
      <c r="I149" s="205"/>
      <c r="J149" s="201"/>
      <c r="K149" s="201"/>
      <c r="L149" s="206"/>
      <c r="M149" s="207"/>
      <c r="N149" s="208"/>
      <c r="O149" s="208"/>
      <c r="P149" s="208"/>
      <c r="Q149" s="208"/>
      <c r="R149" s="208"/>
      <c r="S149" s="208"/>
      <c r="T149" s="209"/>
      <c r="U149" s="11"/>
      <c r="V149" s="11"/>
      <c r="W149" s="11"/>
      <c r="X149" s="11"/>
      <c r="Y149" s="11"/>
      <c r="Z149" s="11"/>
      <c r="AA149" s="11"/>
      <c r="AB149" s="11"/>
      <c r="AC149" s="11"/>
      <c r="AD149" s="11"/>
      <c r="AE149" s="11"/>
      <c r="AT149" s="210" t="s">
        <v>135</v>
      </c>
      <c r="AU149" s="210" t="s">
        <v>82</v>
      </c>
      <c r="AV149" s="11" t="s">
        <v>82</v>
      </c>
      <c r="AW149" s="11" t="s">
        <v>33</v>
      </c>
      <c r="AX149" s="11" t="s">
        <v>72</v>
      </c>
      <c r="AY149" s="210" t="s">
        <v>125</v>
      </c>
    </row>
    <row r="150" s="13" customFormat="1">
      <c r="A150" s="13"/>
      <c r="B150" s="221"/>
      <c r="C150" s="222"/>
      <c r="D150" s="195" t="s">
        <v>135</v>
      </c>
      <c r="E150" s="223" t="s">
        <v>19</v>
      </c>
      <c r="F150" s="224" t="s">
        <v>141</v>
      </c>
      <c r="G150" s="222"/>
      <c r="H150" s="225">
        <v>84.207999999999998</v>
      </c>
      <c r="I150" s="226"/>
      <c r="J150" s="222"/>
      <c r="K150" s="222"/>
      <c r="L150" s="227"/>
      <c r="M150" s="228"/>
      <c r="N150" s="229"/>
      <c r="O150" s="229"/>
      <c r="P150" s="229"/>
      <c r="Q150" s="229"/>
      <c r="R150" s="229"/>
      <c r="S150" s="229"/>
      <c r="T150" s="230"/>
      <c r="U150" s="13"/>
      <c r="V150" s="13"/>
      <c r="W150" s="13"/>
      <c r="X150" s="13"/>
      <c r="Y150" s="13"/>
      <c r="Z150" s="13"/>
      <c r="AA150" s="13"/>
      <c r="AB150" s="13"/>
      <c r="AC150" s="13"/>
      <c r="AD150" s="13"/>
      <c r="AE150" s="13"/>
      <c r="AT150" s="231" t="s">
        <v>135</v>
      </c>
      <c r="AU150" s="231" t="s">
        <v>82</v>
      </c>
      <c r="AV150" s="13" t="s">
        <v>124</v>
      </c>
      <c r="AW150" s="13" t="s">
        <v>33</v>
      </c>
      <c r="AX150" s="13" t="s">
        <v>80</v>
      </c>
      <c r="AY150" s="231" t="s">
        <v>125</v>
      </c>
    </row>
    <row r="151" s="2" customFormat="1" ht="66.75" customHeight="1">
      <c r="A151" s="38"/>
      <c r="B151" s="39"/>
      <c r="C151" s="182" t="s">
        <v>7</v>
      </c>
      <c r="D151" s="182" t="s">
        <v>119</v>
      </c>
      <c r="E151" s="183" t="s">
        <v>351</v>
      </c>
      <c r="F151" s="184" t="s">
        <v>352</v>
      </c>
      <c r="G151" s="185" t="s">
        <v>144</v>
      </c>
      <c r="H151" s="186">
        <v>0.16400000000000001</v>
      </c>
      <c r="I151" s="187"/>
      <c r="J151" s="188">
        <f>ROUND(I151*H151,2)</f>
        <v>0</v>
      </c>
      <c r="K151" s="184" t="s">
        <v>123</v>
      </c>
      <c r="L151" s="44"/>
      <c r="M151" s="189" t="s">
        <v>19</v>
      </c>
      <c r="N151" s="190" t="s">
        <v>43</v>
      </c>
      <c r="O151" s="84"/>
      <c r="P151" s="191">
        <f>O151*H151</f>
        <v>0</v>
      </c>
      <c r="Q151" s="191">
        <v>0</v>
      </c>
      <c r="R151" s="191">
        <f>Q151*H151</f>
        <v>0</v>
      </c>
      <c r="S151" s="191">
        <v>0</v>
      </c>
      <c r="T151" s="192">
        <f>S151*H151</f>
        <v>0</v>
      </c>
      <c r="U151" s="38"/>
      <c r="V151" s="38"/>
      <c r="W151" s="38"/>
      <c r="X151" s="38"/>
      <c r="Y151" s="38"/>
      <c r="Z151" s="38"/>
      <c r="AA151" s="38"/>
      <c r="AB151" s="38"/>
      <c r="AC151" s="38"/>
      <c r="AD151" s="38"/>
      <c r="AE151" s="38"/>
      <c r="AR151" s="193" t="s">
        <v>124</v>
      </c>
      <c r="AT151" s="193" t="s">
        <v>119</v>
      </c>
      <c r="AU151" s="193" t="s">
        <v>82</v>
      </c>
      <c r="AY151" s="17" t="s">
        <v>125</v>
      </c>
      <c r="BE151" s="194">
        <f>IF(N151="základní",J151,0)</f>
        <v>0</v>
      </c>
      <c r="BF151" s="194">
        <f>IF(N151="snížená",J151,0)</f>
        <v>0</v>
      </c>
      <c r="BG151" s="194">
        <f>IF(N151="zákl. přenesená",J151,0)</f>
        <v>0</v>
      </c>
      <c r="BH151" s="194">
        <f>IF(N151="sníž. přenesená",J151,0)</f>
        <v>0</v>
      </c>
      <c r="BI151" s="194">
        <f>IF(N151="nulová",J151,0)</f>
        <v>0</v>
      </c>
      <c r="BJ151" s="17" t="s">
        <v>80</v>
      </c>
      <c r="BK151" s="194">
        <f>ROUND(I151*H151,2)</f>
        <v>0</v>
      </c>
      <c r="BL151" s="17" t="s">
        <v>124</v>
      </c>
      <c r="BM151" s="193" t="s">
        <v>248</v>
      </c>
    </row>
    <row r="152" s="2" customFormat="1">
      <c r="A152" s="38"/>
      <c r="B152" s="39"/>
      <c r="C152" s="40"/>
      <c r="D152" s="195" t="s">
        <v>126</v>
      </c>
      <c r="E152" s="40"/>
      <c r="F152" s="196" t="s">
        <v>352</v>
      </c>
      <c r="G152" s="40"/>
      <c r="H152" s="40"/>
      <c r="I152" s="197"/>
      <c r="J152" s="40"/>
      <c r="K152" s="40"/>
      <c r="L152" s="44"/>
      <c r="M152" s="198"/>
      <c r="N152" s="199"/>
      <c r="O152" s="84"/>
      <c r="P152" s="84"/>
      <c r="Q152" s="84"/>
      <c r="R152" s="84"/>
      <c r="S152" s="84"/>
      <c r="T152" s="85"/>
      <c r="U152" s="38"/>
      <c r="V152" s="38"/>
      <c r="W152" s="38"/>
      <c r="X152" s="38"/>
      <c r="Y152" s="38"/>
      <c r="Z152" s="38"/>
      <c r="AA152" s="38"/>
      <c r="AB152" s="38"/>
      <c r="AC152" s="38"/>
      <c r="AD152" s="38"/>
      <c r="AE152" s="38"/>
      <c r="AT152" s="17" t="s">
        <v>126</v>
      </c>
      <c r="AU152" s="17" t="s">
        <v>82</v>
      </c>
    </row>
    <row r="153" s="12" customFormat="1">
      <c r="A153" s="12"/>
      <c r="B153" s="211"/>
      <c r="C153" s="212"/>
      <c r="D153" s="195" t="s">
        <v>135</v>
      </c>
      <c r="E153" s="213" t="s">
        <v>19</v>
      </c>
      <c r="F153" s="214" t="s">
        <v>515</v>
      </c>
      <c r="G153" s="212"/>
      <c r="H153" s="213" t="s">
        <v>19</v>
      </c>
      <c r="I153" s="215"/>
      <c r="J153" s="212"/>
      <c r="K153" s="212"/>
      <c r="L153" s="216"/>
      <c r="M153" s="217"/>
      <c r="N153" s="218"/>
      <c r="O153" s="218"/>
      <c r="P153" s="218"/>
      <c r="Q153" s="218"/>
      <c r="R153" s="218"/>
      <c r="S153" s="218"/>
      <c r="T153" s="219"/>
      <c r="U153" s="12"/>
      <c r="V153" s="12"/>
      <c r="W153" s="12"/>
      <c r="X153" s="12"/>
      <c r="Y153" s="12"/>
      <c r="Z153" s="12"/>
      <c r="AA153" s="12"/>
      <c r="AB153" s="12"/>
      <c r="AC153" s="12"/>
      <c r="AD153" s="12"/>
      <c r="AE153" s="12"/>
      <c r="AT153" s="220" t="s">
        <v>135</v>
      </c>
      <c r="AU153" s="220" t="s">
        <v>82</v>
      </c>
      <c r="AV153" s="12" t="s">
        <v>80</v>
      </c>
      <c r="AW153" s="12" t="s">
        <v>33</v>
      </c>
      <c r="AX153" s="12" t="s">
        <v>72</v>
      </c>
      <c r="AY153" s="220" t="s">
        <v>125</v>
      </c>
    </row>
    <row r="154" s="11" customFormat="1">
      <c r="A154" s="11"/>
      <c r="B154" s="200"/>
      <c r="C154" s="201"/>
      <c r="D154" s="195" t="s">
        <v>135</v>
      </c>
      <c r="E154" s="202" t="s">
        <v>19</v>
      </c>
      <c r="F154" s="203" t="s">
        <v>516</v>
      </c>
      <c r="G154" s="201"/>
      <c r="H154" s="204">
        <v>0.16400000000000001</v>
      </c>
      <c r="I154" s="205"/>
      <c r="J154" s="201"/>
      <c r="K154" s="201"/>
      <c r="L154" s="206"/>
      <c r="M154" s="207"/>
      <c r="N154" s="208"/>
      <c r="O154" s="208"/>
      <c r="P154" s="208"/>
      <c r="Q154" s="208"/>
      <c r="R154" s="208"/>
      <c r="S154" s="208"/>
      <c r="T154" s="209"/>
      <c r="U154" s="11"/>
      <c r="V154" s="11"/>
      <c r="W154" s="11"/>
      <c r="X154" s="11"/>
      <c r="Y154" s="11"/>
      <c r="Z154" s="11"/>
      <c r="AA154" s="11"/>
      <c r="AB154" s="11"/>
      <c r="AC154" s="11"/>
      <c r="AD154" s="11"/>
      <c r="AE154" s="11"/>
      <c r="AT154" s="210" t="s">
        <v>135</v>
      </c>
      <c r="AU154" s="210" t="s">
        <v>82</v>
      </c>
      <c r="AV154" s="11" t="s">
        <v>82</v>
      </c>
      <c r="AW154" s="11" t="s">
        <v>33</v>
      </c>
      <c r="AX154" s="11" t="s">
        <v>72</v>
      </c>
      <c r="AY154" s="210" t="s">
        <v>125</v>
      </c>
    </row>
    <row r="155" s="13" customFormat="1">
      <c r="A155" s="13"/>
      <c r="B155" s="221"/>
      <c r="C155" s="222"/>
      <c r="D155" s="195" t="s">
        <v>135</v>
      </c>
      <c r="E155" s="223" t="s">
        <v>19</v>
      </c>
      <c r="F155" s="224" t="s">
        <v>141</v>
      </c>
      <c r="G155" s="222"/>
      <c r="H155" s="225">
        <v>0.16400000000000001</v>
      </c>
      <c r="I155" s="226"/>
      <c r="J155" s="222"/>
      <c r="K155" s="222"/>
      <c r="L155" s="227"/>
      <c r="M155" s="228"/>
      <c r="N155" s="229"/>
      <c r="O155" s="229"/>
      <c r="P155" s="229"/>
      <c r="Q155" s="229"/>
      <c r="R155" s="229"/>
      <c r="S155" s="229"/>
      <c r="T155" s="230"/>
      <c r="U155" s="13"/>
      <c r="V155" s="13"/>
      <c r="W155" s="13"/>
      <c r="X155" s="13"/>
      <c r="Y155" s="13"/>
      <c r="Z155" s="13"/>
      <c r="AA155" s="13"/>
      <c r="AB155" s="13"/>
      <c r="AC155" s="13"/>
      <c r="AD155" s="13"/>
      <c r="AE155" s="13"/>
      <c r="AT155" s="231" t="s">
        <v>135</v>
      </c>
      <c r="AU155" s="231" t="s">
        <v>82</v>
      </c>
      <c r="AV155" s="13" t="s">
        <v>124</v>
      </c>
      <c r="AW155" s="13" t="s">
        <v>33</v>
      </c>
      <c r="AX155" s="13" t="s">
        <v>80</v>
      </c>
      <c r="AY155" s="231" t="s">
        <v>125</v>
      </c>
    </row>
    <row r="156" s="2" customFormat="1" ht="21.75" customHeight="1">
      <c r="A156" s="38"/>
      <c r="B156" s="39"/>
      <c r="C156" s="182" t="s">
        <v>192</v>
      </c>
      <c r="D156" s="182" t="s">
        <v>119</v>
      </c>
      <c r="E156" s="183" t="s">
        <v>295</v>
      </c>
      <c r="F156" s="184" t="s">
        <v>296</v>
      </c>
      <c r="G156" s="185" t="s">
        <v>144</v>
      </c>
      <c r="H156" s="186">
        <v>1.3600000000000001</v>
      </c>
      <c r="I156" s="187"/>
      <c r="J156" s="188">
        <f>ROUND(I156*H156,2)</f>
        <v>0</v>
      </c>
      <c r="K156" s="184" t="s">
        <v>123</v>
      </c>
      <c r="L156" s="44"/>
      <c r="M156" s="189" t="s">
        <v>19</v>
      </c>
      <c r="N156" s="190" t="s">
        <v>43</v>
      </c>
      <c r="O156" s="84"/>
      <c r="P156" s="191">
        <f>O156*H156</f>
        <v>0</v>
      </c>
      <c r="Q156" s="191">
        <v>0</v>
      </c>
      <c r="R156" s="191">
        <f>Q156*H156</f>
        <v>0</v>
      </c>
      <c r="S156" s="191">
        <v>0</v>
      </c>
      <c r="T156" s="192">
        <f>S156*H156</f>
        <v>0</v>
      </c>
      <c r="U156" s="38"/>
      <c r="V156" s="38"/>
      <c r="W156" s="38"/>
      <c r="X156" s="38"/>
      <c r="Y156" s="38"/>
      <c r="Z156" s="38"/>
      <c r="AA156" s="38"/>
      <c r="AB156" s="38"/>
      <c r="AC156" s="38"/>
      <c r="AD156" s="38"/>
      <c r="AE156" s="38"/>
      <c r="AR156" s="193" t="s">
        <v>124</v>
      </c>
      <c r="AT156" s="193" t="s">
        <v>119</v>
      </c>
      <c r="AU156" s="193" t="s">
        <v>82</v>
      </c>
      <c r="AY156" s="17" t="s">
        <v>125</v>
      </c>
      <c r="BE156" s="194">
        <f>IF(N156="základní",J156,0)</f>
        <v>0</v>
      </c>
      <c r="BF156" s="194">
        <f>IF(N156="snížená",J156,0)</f>
        <v>0</v>
      </c>
      <c r="BG156" s="194">
        <f>IF(N156="zákl. přenesená",J156,0)</f>
        <v>0</v>
      </c>
      <c r="BH156" s="194">
        <f>IF(N156="sníž. přenesená",J156,0)</f>
        <v>0</v>
      </c>
      <c r="BI156" s="194">
        <f>IF(N156="nulová",J156,0)</f>
        <v>0</v>
      </c>
      <c r="BJ156" s="17" t="s">
        <v>80</v>
      </c>
      <c r="BK156" s="194">
        <f>ROUND(I156*H156,2)</f>
        <v>0</v>
      </c>
      <c r="BL156" s="17" t="s">
        <v>124</v>
      </c>
      <c r="BM156" s="193" t="s">
        <v>252</v>
      </c>
    </row>
    <row r="157" s="2" customFormat="1">
      <c r="A157" s="38"/>
      <c r="B157" s="39"/>
      <c r="C157" s="40"/>
      <c r="D157" s="195" t="s">
        <v>126</v>
      </c>
      <c r="E157" s="40"/>
      <c r="F157" s="196" t="s">
        <v>296</v>
      </c>
      <c r="G157" s="40"/>
      <c r="H157" s="40"/>
      <c r="I157" s="197"/>
      <c r="J157" s="40"/>
      <c r="K157" s="40"/>
      <c r="L157" s="44"/>
      <c r="M157" s="198"/>
      <c r="N157" s="199"/>
      <c r="O157" s="84"/>
      <c r="P157" s="84"/>
      <c r="Q157" s="84"/>
      <c r="R157" s="84"/>
      <c r="S157" s="84"/>
      <c r="T157" s="85"/>
      <c r="U157" s="38"/>
      <c r="V157" s="38"/>
      <c r="W157" s="38"/>
      <c r="X157" s="38"/>
      <c r="Y157" s="38"/>
      <c r="Z157" s="38"/>
      <c r="AA157" s="38"/>
      <c r="AB157" s="38"/>
      <c r="AC157" s="38"/>
      <c r="AD157" s="38"/>
      <c r="AE157" s="38"/>
      <c r="AT157" s="17" t="s">
        <v>126</v>
      </c>
      <c r="AU157" s="17" t="s">
        <v>82</v>
      </c>
    </row>
    <row r="158" s="11" customFormat="1">
      <c r="A158" s="11"/>
      <c r="B158" s="200"/>
      <c r="C158" s="201"/>
      <c r="D158" s="195" t="s">
        <v>135</v>
      </c>
      <c r="E158" s="202" t="s">
        <v>19</v>
      </c>
      <c r="F158" s="203" t="s">
        <v>517</v>
      </c>
      <c r="G158" s="201"/>
      <c r="H158" s="204">
        <v>1.3600000000000001</v>
      </c>
      <c r="I158" s="205"/>
      <c r="J158" s="201"/>
      <c r="K158" s="201"/>
      <c r="L158" s="206"/>
      <c r="M158" s="207"/>
      <c r="N158" s="208"/>
      <c r="O158" s="208"/>
      <c r="P158" s="208"/>
      <c r="Q158" s="208"/>
      <c r="R158" s="208"/>
      <c r="S158" s="208"/>
      <c r="T158" s="209"/>
      <c r="U158" s="11"/>
      <c r="V158" s="11"/>
      <c r="W158" s="11"/>
      <c r="X158" s="11"/>
      <c r="Y158" s="11"/>
      <c r="Z158" s="11"/>
      <c r="AA158" s="11"/>
      <c r="AB158" s="11"/>
      <c r="AC158" s="11"/>
      <c r="AD158" s="11"/>
      <c r="AE158" s="11"/>
      <c r="AT158" s="210" t="s">
        <v>135</v>
      </c>
      <c r="AU158" s="210" t="s">
        <v>82</v>
      </c>
      <c r="AV158" s="11" t="s">
        <v>82</v>
      </c>
      <c r="AW158" s="11" t="s">
        <v>33</v>
      </c>
      <c r="AX158" s="11" t="s">
        <v>72</v>
      </c>
      <c r="AY158" s="210" t="s">
        <v>125</v>
      </c>
    </row>
    <row r="159" s="13" customFormat="1">
      <c r="A159" s="13"/>
      <c r="B159" s="221"/>
      <c r="C159" s="222"/>
      <c r="D159" s="195" t="s">
        <v>135</v>
      </c>
      <c r="E159" s="223" t="s">
        <v>19</v>
      </c>
      <c r="F159" s="224" t="s">
        <v>141</v>
      </c>
      <c r="G159" s="222"/>
      <c r="H159" s="225">
        <v>1.3600000000000001</v>
      </c>
      <c r="I159" s="226"/>
      <c r="J159" s="222"/>
      <c r="K159" s="222"/>
      <c r="L159" s="227"/>
      <c r="M159" s="228"/>
      <c r="N159" s="229"/>
      <c r="O159" s="229"/>
      <c r="P159" s="229"/>
      <c r="Q159" s="229"/>
      <c r="R159" s="229"/>
      <c r="S159" s="229"/>
      <c r="T159" s="230"/>
      <c r="U159" s="13"/>
      <c r="V159" s="13"/>
      <c r="W159" s="13"/>
      <c r="X159" s="13"/>
      <c r="Y159" s="13"/>
      <c r="Z159" s="13"/>
      <c r="AA159" s="13"/>
      <c r="AB159" s="13"/>
      <c r="AC159" s="13"/>
      <c r="AD159" s="13"/>
      <c r="AE159" s="13"/>
      <c r="AT159" s="231" t="s">
        <v>135</v>
      </c>
      <c r="AU159" s="231" t="s">
        <v>82</v>
      </c>
      <c r="AV159" s="13" t="s">
        <v>124</v>
      </c>
      <c r="AW159" s="13" t="s">
        <v>33</v>
      </c>
      <c r="AX159" s="13" t="s">
        <v>80</v>
      </c>
      <c r="AY159" s="231" t="s">
        <v>125</v>
      </c>
    </row>
    <row r="160" s="2" customFormat="1" ht="16.5" customHeight="1">
      <c r="A160" s="38"/>
      <c r="B160" s="39"/>
      <c r="C160" s="182" t="s">
        <v>254</v>
      </c>
      <c r="D160" s="182" t="s">
        <v>119</v>
      </c>
      <c r="E160" s="183" t="s">
        <v>299</v>
      </c>
      <c r="F160" s="184" t="s">
        <v>300</v>
      </c>
      <c r="G160" s="185" t="s">
        <v>144</v>
      </c>
      <c r="H160" s="186">
        <v>0.012</v>
      </c>
      <c r="I160" s="187"/>
      <c r="J160" s="188">
        <f>ROUND(I160*H160,2)</f>
        <v>0</v>
      </c>
      <c r="K160" s="184" t="s">
        <v>123</v>
      </c>
      <c r="L160" s="44"/>
      <c r="M160" s="189" t="s">
        <v>19</v>
      </c>
      <c r="N160" s="190" t="s">
        <v>43</v>
      </c>
      <c r="O160" s="84"/>
      <c r="P160" s="191">
        <f>O160*H160</f>
        <v>0</v>
      </c>
      <c r="Q160" s="191">
        <v>0</v>
      </c>
      <c r="R160" s="191">
        <f>Q160*H160</f>
        <v>0</v>
      </c>
      <c r="S160" s="191">
        <v>0</v>
      </c>
      <c r="T160" s="192">
        <f>S160*H160</f>
        <v>0</v>
      </c>
      <c r="U160" s="38"/>
      <c r="V160" s="38"/>
      <c r="W160" s="38"/>
      <c r="X160" s="38"/>
      <c r="Y160" s="38"/>
      <c r="Z160" s="38"/>
      <c r="AA160" s="38"/>
      <c r="AB160" s="38"/>
      <c r="AC160" s="38"/>
      <c r="AD160" s="38"/>
      <c r="AE160" s="38"/>
      <c r="AR160" s="193" t="s">
        <v>124</v>
      </c>
      <c r="AT160" s="193" t="s">
        <v>119</v>
      </c>
      <c r="AU160" s="193" t="s">
        <v>82</v>
      </c>
      <c r="AY160" s="17" t="s">
        <v>125</v>
      </c>
      <c r="BE160" s="194">
        <f>IF(N160="základní",J160,0)</f>
        <v>0</v>
      </c>
      <c r="BF160" s="194">
        <f>IF(N160="snížená",J160,0)</f>
        <v>0</v>
      </c>
      <c r="BG160" s="194">
        <f>IF(N160="zákl. přenesená",J160,0)</f>
        <v>0</v>
      </c>
      <c r="BH160" s="194">
        <f>IF(N160="sníž. přenesená",J160,0)</f>
        <v>0</v>
      </c>
      <c r="BI160" s="194">
        <f>IF(N160="nulová",J160,0)</f>
        <v>0</v>
      </c>
      <c r="BJ160" s="17" t="s">
        <v>80</v>
      </c>
      <c r="BK160" s="194">
        <f>ROUND(I160*H160,2)</f>
        <v>0</v>
      </c>
      <c r="BL160" s="17" t="s">
        <v>124</v>
      </c>
      <c r="BM160" s="193" t="s">
        <v>257</v>
      </c>
    </row>
    <row r="161" s="2" customFormat="1">
      <c r="A161" s="38"/>
      <c r="B161" s="39"/>
      <c r="C161" s="40"/>
      <c r="D161" s="195" t="s">
        <v>126</v>
      </c>
      <c r="E161" s="40"/>
      <c r="F161" s="196" t="s">
        <v>300</v>
      </c>
      <c r="G161" s="40"/>
      <c r="H161" s="40"/>
      <c r="I161" s="197"/>
      <c r="J161" s="40"/>
      <c r="K161" s="40"/>
      <c r="L161" s="44"/>
      <c r="M161" s="198"/>
      <c r="N161" s="199"/>
      <c r="O161" s="84"/>
      <c r="P161" s="84"/>
      <c r="Q161" s="84"/>
      <c r="R161" s="84"/>
      <c r="S161" s="84"/>
      <c r="T161" s="85"/>
      <c r="U161" s="38"/>
      <c r="V161" s="38"/>
      <c r="W161" s="38"/>
      <c r="X161" s="38"/>
      <c r="Y161" s="38"/>
      <c r="Z161" s="38"/>
      <c r="AA161" s="38"/>
      <c r="AB161" s="38"/>
      <c r="AC161" s="38"/>
      <c r="AD161" s="38"/>
      <c r="AE161" s="38"/>
      <c r="AT161" s="17" t="s">
        <v>126</v>
      </c>
      <c r="AU161" s="17" t="s">
        <v>82</v>
      </c>
    </row>
    <row r="162" s="12" customFormat="1">
      <c r="A162" s="12"/>
      <c r="B162" s="211"/>
      <c r="C162" s="212"/>
      <c r="D162" s="195" t="s">
        <v>135</v>
      </c>
      <c r="E162" s="213" t="s">
        <v>19</v>
      </c>
      <c r="F162" s="214" t="s">
        <v>518</v>
      </c>
      <c r="G162" s="212"/>
      <c r="H162" s="213" t="s">
        <v>19</v>
      </c>
      <c r="I162" s="215"/>
      <c r="J162" s="212"/>
      <c r="K162" s="212"/>
      <c r="L162" s="216"/>
      <c r="M162" s="217"/>
      <c r="N162" s="218"/>
      <c r="O162" s="218"/>
      <c r="P162" s="218"/>
      <c r="Q162" s="218"/>
      <c r="R162" s="218"/>
      <c r="S162" s="218"/>
      <c r="T162" s="219"/>
      <c r="U162" s="12"/>
      <c r="V162" s="12"/>
      <c r="W162" s="12"/>
      <c r="X162" s="12"/>
      <c r="Y162" s="12"/>
      <c r="Z162" s="12"/>
      <c r="AA162" s="12"/>
      <c r="AB162" s="12"/>
      <c r="AC162" s="12"/>
      <c r="AD162" s="12"/>
      <c r="AE162" s="12"/>
      <c r="AT162" s="220" t="s">
        <v>135</v>
      </c>
      <c r="AU162" s="220" t="s">
        <v>82</v>
      </c>
      <c r="AV162" s="12" t="s">
        <v>80</v>
      </c>
      <c r="AW162" s="12" t="s">
        <v>33</v>
      </c>
      <c r="AX162" s="12" t="s">
        <v>72</v>
      </c>
      <c r="AY162" s="220" t="s">
        <v>125</v>
      </c>
    </row>
    <row r="163" s="11" customFormat="1">
      <c r="A163" s="11"/>
      <c r="B163" s="200"/>
      <c r="C163" s="201"/>
      <c r="D163" s="195" t="s">
        <v>135</v>
      </c>
      <c r="E163" s="202" t="s">
        <v>19</v>
      </c>
      <c r="F163" s="203" t="s">
        <v>519</v>
      </c>
      <c r="G163" s="201"/>
      <c r="H163" s="204">
        <v>0.012</v>
      </c>
      <c r="I163" s="205"/>
      <c r="J163" s="201"/>
      <c r="K163" s="201"/>
      <c r="L163" s="206"/>
      <c r="M163" s="207"/>
      <c r="N163" s="208"/>
      <c r="O163" s="208"/>
      <c r="P163" s="208"/>
      <c r="Q163" s="208"/>
      <c r="R163" s="208"/>
      <c r="S163" s="208"/>
      <c r="T163" s="209"/>
      <c r="U163" s="11"/>
      <c r="V163" s="11"/>
      <c r="W163" s="11"/>
      <c r="X163" s="11"/>
      <c r="Y163" s="11"/>
      <c r="Z163" s="11"/>
      <c r="AA163" s="11"/>
      <c r="AB163" s="11"/>
      <c r="AC163" s="11"/>
      <c r="AD163" s="11"/>
      <c r="AE163" s="11"/>
      <c r="AT163" s="210" t="s">
        <v>135</v>
      </c>
      <c r="AU163" s="210" t="s">
        <v>82</v>
      </c>
      <c r="AV163" s="11" t="s">
        <v>82</v>
      </c>
      <c r="AW163" s="11" t="s">
        <v>33</v>
      </c>
      <c r="AX163" s="11" t="s">
        <v>72</v>
      </c>
      <c r="AY163" s="210" t="s">
        <v>125</v>
      </c>
    </row>
    <row r="164" s="13" customFormat="1">
      <c r="A164" s="13"/>
      <c r="B164" s="221"/>
      <c r="C164" s="222"/>
      <c r="D164" s="195" t="s">
        <v>135</v>
      </c>
      <c r="E164" s="223" t="s">
        <v>19</v>
      </c>
      <c r="F164" s="224" t="s">
        <v>141</v>
      </c>
      <c r="G164" s="222"/>
      <c r="H164" s="225">
        <v>0.012</v>
      </c>
      <c r="I164" s="226"/>
      <c r="J164" s="222"/>
      <c r="K164" s="222"/>
      <c r="L164" s="227"/>
      <c r="M164" s="228"/>
      <c r="N164" s="229"/>
      <c r="O164" s="229"/>
      <c r="P164" s="229"/>
      <c r="Q164" s="229"/>
      <c r="R164" s="229"/>
      <c r="S164" s="229"/>
      <c r="T164" s="230"/>
      <c r="U164" s="13"/>
      <c r="V164" s="13"/>
      <c r="W164" s="13"/>
      <c r="X164" s="13"/>
      <c r="Y164" s="13"/>
      <c r="Z164" s="13"/>
      <c r="AA164" s="13"/>
      <c r="AB164" s="13"/>
      <c r="AC164" s="13"/>
      <c r="AD164" s="13"/>
      <c r="AE164" s="13"/>
      <c r="AT164" s="231" t="s">
        <v>135</v>
      </c>
      <c r="AU164" s="231" t="s">
        <v>82</v>
      </c>
      <c r="AV164" s="13" t="s">
        <v>124</v>
      </c>
      <c r="AW164" s="13" t="s">
        <v>33</v>
      </c>
      <c r="AX164" s="13" t="s">
        <v>80</v>
      </c>
      <c r="AY164" s="231" t="s">
        <v>125</v>
      </c>
    </row>
    <row r="165" s="2" customFormat="1" ht="16.5" customHeight="1">
      <c r="A165" s="38"/>
      <c r="B165" s="39"/>
      <c r="C165" s="182" t="s">
        <v>206</v>
      </c>
      <c r="D165" s="182" t="s">
        <v>119</v>
      </c>
      <c r="E165" s="183" t="s">
        <v>520</v>
      </c>
      <c r="F165" s="184" t="s">
        <v>521</v>
      </c>
      <c r="G165" s="185" t="s">
        <v>144</v>
      </c>
      <c r="H165" s="186">
        <v>38.420999999999999</v>
      </c>
      <c r="I165" s="187"/>
      <c r="J165" s="188">
        <f>ROUND(I165*H165,2)</f>
        <v>0</v>
      </c>
      <c r="K165" s="184" t="s">
        <v>123</v>
      </c>
      <c r="L165" s="44"/>
      <c r="M165" s="189" t="s">
        <v>19</v>
      </c>
      <c r="N165" s="190" t="s">
        <v>43</v>
      </c>
      <c r="O165" s="84"/>
      <c r="P165" s="191">
        <f>O165*H165</f>
        <v>0</v>
      </c>
      <c r="Q165" s="191">
        <v>0</v>
      </c>
      <c r="R165" s="191">
        <f>Q165*H165</f>
        <v>0</v>
      </c>
      <c r="S165" s="191">
        <v>0</v>
      </c>
      <c r="T165" s="192">
        <f>S165*H165</f>
        <v>0</v>
      </c>
      <c r="U165" s="38"/>
      <c r="V165" s="38"/>
      <c r="W165" s="38"/>
      <c r="X165" s="38"/>
      <c r="Y165" s="38"/>
      <c r="Z165" s="38"/>
      <c r="AA165" s="38"/>
      <c r="AB165" s="38"/>
      <c r="AC165" s="38"/>
      <c r="AD165" s="38"/>
      <c r="AE165" s="38"/>
      <c r="AR165" s="193" t="s">
        <v>124</v>
      </c>
      <c r="AT165" s="193" t="s">
        <v>119</v>
      </c>
      <c r="AU165" s="193" t="s">
        <v>82</v>
      </c>
      <c r="AY165" s="17" t="s">
        <v>125</v>
      </c>
      <c r="BE165" s="194">
        <f>IF(N165="základní",J165,0)</f>
        <v>0</v>
      </c>
      <c r="BF165" s="194">
        <f>IF(N165="snížená",J165,0)</f>
        <v>0</v>
      </c>
      <c r="BG165" s="194">
        <f>IF(N165="zákl. přenesená",J165,0)</f>
        <v>0</v>
      </c>
      <c r="BH165" s="194">
        <f>IF(N165="sníž. přenesená",J165,0)</f>
        <v>0</v>
      </c>
      <c r="BI165" s="194">
        <f>IF(N165="nulová",J165,0)</f>
        <v>0</v>
      </c>
      <c r="BJ165" s="17" t="s">
        <v>80</v>
      </c>
      <c r="BK165" s="194">
        <f>ROUND(I165*H165,2)</f>
        <v>0</v>
      </c>
      <c r="BL165" s="17" t="s">
        <v>124</v>
      </c>
      <c r="BM165" s="193" t="s">
        <v>260</v>
      </c>
    </row>
    <row r="166" s="2" customFormat="1">
      <c r="A166" s="38"/>
      <c r="B166" s="39"/>
      <c r="C166" s="40"/>
      <c r="D166" s="195" t="s">
        <v>126</v>
      </c>
      <c r="E166" s="40"/>
      <c r="F166" s="196" t="s">
        <v>521</v>
      </c>
      <c r="G166" s="40"/>
      <c r="H166" s="40"/>
      <c r="I166" s="197"/>
      <c r="J166" s="40"/>
      <c r="K166" s="40"/>
      <c r="L166" s="44"/>
      <c r="M166" s="198"/>
      <c r="N166" s="199"/>
      <c r="O166" s="84"/>
      <c r="P166" s="84"/>
      <c r="Q166" s="84"/>
      <c r="R166" s="84"/>
      <c r="S166" s="84"/>
      <c r="T166" s="85"/>
      <c r="U166" s="38"/>
      <c r="V166" s="38"/>
      <c r="W166" s="38"/>
      <c r="X166" s="38"/>
      <c r="Y166" s="38"/>
      <c r="Z166" s="38"/>
      <c r="AA166" s="38"/>
      <c r="AB166" s="38"/>
      <c r="AC166" s="38"/>
      <c r="AD166" s="38"/>
      <c r="AE166" s="38"/>
      <c r="AT166" s="17" t="s">
        <v>126</v>
      </c>
      <c r="AU166" s="17" t="s">
        <v>82</v>
      </c>
    </row>
    <row r="167" s="12" customFormat="1">
      <c r="A167" s="12"/>
      <c r="B167" s="211"/>
      <c r="C167" s="212"/>
      <c r="D167" s="195" t="s">
        <v>135</v>
      </c>
      <c r="E167" s="213" t="s">
        <v>19</v>
      </c>
      <c r="F167" s="214" t="s">
        <v>522</v>
      </c>
      <c r="G167" s="212"/>
      <c r="H167" s="213" t="s">
        <v>19</v>
      </c>
      <c r="I167" s="215"/>
      <c r="J167" s="212"/>
      <c r="K167" s="212"/>
      <c r="L167" s="216"/>
      <c r="M167" s="217"/>
      <c r="N167" s="218"/>
      <c r="O167" s="218"/>
      <c r="P167" s="218"/>
      <c r="Q167" s="218"/>
      <c r="R167" s="218"/>
      <c r="S167" s="218"/>
      <c r="T167" s="219"/>
      <c r="U167" s="12"/>
      <c r="V167" s="12"/>
      <c r="W167" s="12"/>
      <c r="X167" s="12"/>
      <c r="Y167" s="12"/>
      <c r="Z167" s="12"/>
      <c r="AA167" s="12"/>
      <c r="AB167" s="12"/>
      <c r="AC167" s="12"/>
      <c r="AD167" s="12"/>
      <c r="AE167" s="12"/>
      <c r="AT167" s="220" t="s">
        <v>135</v>
      </c>
      <c r="AU167" s="220" t="s">
        <v>82</v>
      </c>
      <c r="AV167" s="12" t="s">
        <v>80</v>
      </c>
      <c r="AW167" s="12" t="s">
        <v>33</v>
      </c>
      <c r="AX167" s="12" t="s">
        <v>72</v>
      </c>
      <c r="AY167" s="220" t="s">
        <v>125</v>
      </c>
    </row>
    <row r="168" s="11" customFormat="1">
      <c r="A168" s="11"/>
      <c r="B168" s="200"/>
      <c r="C168" s="201"/>
      <c r="D168" s="195" t="s">
        <v>135</v>
      </c>
      <c r="E168" s="202" t="s">
        <v>19</v>
      </c>
      <c r="F168" s="203" t="s">
        <v>523</v>
      </c>
      <c r="G168" s="201"/>
      <c r="H168" s="204">
        <v>38.420999999999999</v>
      </c>
      <c r="I168" s="205"/>
      <c r="J168" s="201"/>
      <c r="K168" s="201"/>
      <c r="L168" s="206"/>
      <c r="M168" s="207"/>
      <c r="N168" s="208"/>
      <c r="O168" s="208"/>
      <c r="P168" s="208"/>
      <c r="Q168" s="208"/>
      <c r="R168" s="208"/>
      <c r="S168" s="208"/>
      <c r="T168" s="209"/>
      <c r="U168" s="11"/>
      <c r="V168" s="11"/>
      <c r="W168" s="11"/>
      <c r="X168" s="11"/>
      <c r="Y168" s="11"/>
      <c r="Z168" s="11"/>
      <c r="AA168" s="11"/>
      <c r="AB168" s="11"/>
      <c r="AC168" s="11"/>
      <c r="AD168" s="11"/>
      <c r="AE168" s="11"/>
      <c r="AT168" s="210" t="s">
        <v>135</v>
      </c>
      <c r="AU168" s="210" t="s">
        <v>82</v>
      </c>
      <c r="AV168" s="11" t="s">
        <v>82</v>
      </c>
      <c r="AW168" s="11" t="s">
        <v>33</v>
      </c>
      <c r="AX168" s="11" t="s">
        <v>72</v>
      </c>
      <c r="AY168" s="210" t="s">
        <v>125</v>
      </c>
    </row>
    <row r="169" s="13" customFormat="1">
      <c r="A169" s="13"/>
      <c r="B169" s="221"/>
      <c r="C169" s="222"/>
      <c r="D169" s="195" t="s">
        <v>135</v>
      </c>
      <c r="E169" s="223" t="s">
        <v>19</v>
      </c>
      <c r="F169" s="224" t="s">
        <v>141</v>
      </c>
      <c r="G169" s="222"/>
      <c r="H169" s="225">
        <v>38.420999999999999</v>
      </c>
      <c r="I169" s="226"/>
      <c r="J169" s="222"/>
      <c r="K169" s="222"/>
      <c r="L169" s="227"/>
      <c r="M169" s="228"/>
      <c r="N169" s="229"/>
      <c r="O169" s="229"/>
      <c r="P169" s="229"/>
      <c r="Q169" s="229"/>
      <c r="R169" s="229"/>
      <c r="S169" s="229"/>
      <c r="T169" s="230"/>
      <c r="U169" s="13"/>
      <c r="V169" s="13"/>
      <c r="W169" s="13"/>
      <c r="X169" s="13"/>
      <c r="Y169" s="13"/>
      <c r="Z169" s="13"/>
      <c r="AA169" s="13"/>
      <c r="AB169" s="13"/>
      <c r="AC169" s="13"/>
      <c r="AD169" s="13"/>
      <c r="AE169" s="13"/>
      <c r="AT169" s="231" t="s">
        <v>135</v>
      </c>
      <c r="AU169" s="231" t="s">
        <v>82</v>
      </c>
      <c r="AV169" s="13" t="s">
        <v>124</v>
      </c>
      <c r="AW169" s="13" t="s">
        <v>33</v>
      </c>
      <c r="AX169" s="13" t="s">
        <v>80</v>
      </c>
      <c r="AY169" s="231" t="s">
        <v>125</v>
      </c>
    </row>
    <row r="170" s="2" customFormat="1" ht="16.5" customHeight="1">
      <c r="A170" s="38"/>
      <c r="B170" s="39"/>
      <c r="C170" s="182" t="s">
        <v>262</v>
      </c>
      <c r="D170" s="182" t="s">
        <v>119</v>
      </c>
      <c r="E170" s="183" t="s">
        <v>217</v>
      </c>
      <c r="F170" s="184" t="s">
        <v>218</v>
      </c>
      <c r="G170" s="185" t="s">
        <v>122</v>
      </c>
      <c r="H170" s="186">
        <v>17</v>
      </c>
      <c r="I170" s="187"/>
      <c r="J170" s="188">
        <f>ROUND(I170*H170,2)</f>
        <v>0</v>
      </c>
      <c r="K170" s="184" t="s">
        <v>123</v>
      </c>
      <c r="L170" s="44"/>
      <c r="M170" s="189" t="s">
        <v>19</v>
      </c>
      <c r="N170" s="190" t="s">
        <v>43</v>
      </c>
      <c r="O170" s="84"/>
      <c r="P170" s="191">
        <f>O170*H170</f>
        <v>0</v>
      </c>
      <c r="Q170" s="191">
        <v>0</v>
      </c>
      <c r="R170" s="191">
        <f>Q170*H170</f>
        <v>0</v>
      </c>
      <c r="S170" s="191">
        <v>0</v>
      </c>
      <c r="T170" s="192">
        <f>S170*H170</f>
        <v>0</v>
      </c>
      <c r="U170" s="38"/>
      <c r="V170" s="38"/>
      <c r="W170" s="38"/>
      <c r="X170" s="38"/>
      <c r="Y170" s="38"/>
      <c r="Z170" s="38"/>
      <c r="AA170" s="38"/>
      <c r="AB170" s="38"/>
      <c r="AC170" s="38"/>
      <c r="AD170" s="38"/>
      <c r="AE170" s="38"/>
      <c r="AR170" s="193" t="s">
        <v>124</v>
      </c>
      <c r="AT170" s="193" t="s">
        <v>119</v>
      </c>
      <c r="AU170" s="193" t="s">
        <v>82</v>
      </c>
      <c r="AY170" s="17" t="s">
        <v>125</v>
      </c>
      <c r="BE170" s="194">
        <f>IF(N170="základní",J170,0)</f>
        <v>0</v>
      </c>
      <c r="BF170" s="194">
        <f>IF(N170="snížená",J170,0)</f>
        <v>0</v>
      </c>
      <c r="BG170" s="194">
        <f>IF(N170="zákl. přenesená",J170,0)</f>
        <v>0</v>
      </c>
      <c r="BH170" s="194">
        <f>IF(N170="sníž. přenesená",J170,0)</f>
        <v>0</v>
      </c>
      <c r="BI170" s="194">
        <f>IF(N170="nulová",J170,0)</f>
        <v>0</v>
      </c>
      <c r="BJ170" s="17" t="s">
        <v>80</v>
      </c>
      <c r="BK170" s="194">
        <f>ROUND(I170*H170,2)</f>
        <v>0</v>
      </c>
      <c r="BL170" s="17" t="s">
        <v>124</v>
      </c>
      <c r="BM170" s="193" t="s">
        <v>265</v>
      </c>
    </row>
    <row r="171" s="2" customFormat="1">
      <c r="A171" s="38"/>
      <c r="B171" s="39"/>
      <c r="C171" s="40"/>
      <c r="D171" s="195" t="s">
        <v>126</v>
      </c>
      <c r="E171" s="40"/>
      <c r="F171" s="196" t="s">
        <v>218</v>
      </c>
      <c r="G171" s="40"/>
      <c r="H171" s="40"/>
      <c r="I171" s="197"/>
      <c r="J171" s="40"/>
      <c r="K171" s="40"/>
      <c r="L171" s="44"/>
      <c r="M171" s="198"/>
      <c r="N171" s="199"/>
      <c r="O171" s="84"/>
      <c r="P171" s="84"/>
      <c r="Q171" s="84"/>
      <c r="R171" s="84"/>
      <c r="S171" s="84"/>
      <c r="T171" s="85"/>
      <c r="U171" s="38"/>
      <c r="V171" s="38"/>
      <c r="W171" s="38"/>
      <c r="X171" s="38"/>
      <c r="Y171" s="38"/>
      <c r="Z171" s="38"/>
      <c r="AA171" s="38"/>
      <c r="AB171" s="38"/>
      <c r="AC171" s="38"/>
      <c r="AD171" s="38"/>
      <c r="AE171" s="38"/>
      <c r="AT171" s="17" t="s">
        <v>126</v>
      </c>
      <c r="AU171" s="17" t="s">
        <v>82</v>
      </c>
    </row>
    <row r="172" s="2" customFormat="1" ht="24.15" customHeight="1">
      <c r="A172" s="38"/>
      <c r="B172" s="39"/>
      <c r="C172" s="182" t="s">
        <v>211</v>
      </c>
      <c r="D172" s="182" t="s">
        <v>119</v>
      </c>
      <c r="E172" s="183" t="s">
        <v>162</v>
      </c>
      <c r="F172" s="184" t="s">
        <v>163</v>
      </c>
      <c r="G172" s="185" t="s">
        <v>524</v>
      </c>
      <c r="H172" s="186">
        <v>34</v>
      </c>
      <c r="I172" s="187"/>
      <c r="J172" s="188">
        <f>ROUND(I172*H172,2)</f>
        <v>0</v>
      </c>
      <c r="K172" s="184" t="s">
        <v>123</v>
      </c>
      <c r="L172" s="44"/>
      <c r="M172" s="189" t="s">
        <v>19</v>
      </c>
      <c r="N172" s="190" t="s">
        <v>43</v>
      </c>
      <c r="O172" s="84"/>
      <c r="P172" s="191">
        <f>O172*H172</f>
        <v>0</v>
      </c>
      <c r="Q172" s="191">
        <v>0</v>
      </c>
      <c r="R172" s="191">
        <f>Q172*H172</f>
        <v>0</v>
      </c>
      <c r="S172" s="191">
        <v>0</v>
      </c>
      <c r="T172" s="192">
        <f>S172*H172</f>
        <v>0</v>
      </c>
      <c r="U172" s="38"/>
      <c r="V172" s="38"/>
      <c r="W172" s="38"/>
      <c r="X172" s="38"/>
      <c r="Y172" s="38"/>
      <c r="Z172" s="38"/>
      <c r="AA172" s="38"/>
      <c r="AB172" s="38"/>
      <c r="AC172" s="38"/>
      <c r="AD172" s="38"/>
      <c r="AE172" s="38"/>
      <c r="AR172" s="193" t="s">
        <v>124</v>
      </c>
      <c r="AT172" s="193" t="s">
        <v>119</v>
      </c>
      <c r="AU172" s="193" t="s">
        <v>82</v>
      </c>
      <c r="AY172" s="17" t="s">
        <v>125</v>
      </c>
      <c r="BE172" s="194">
        <f>IF(N172="základní",J172,0)</f>
        <v>0</v>
      </c>
      <c r="BF172" s="194">
        <f>IF(N172="snížená",J172,0)</f>
        <v>0</v>
      </c>
      <c r="BG172" s="194">
        <f>IF(N172="zákl. přenesená",J172,0)</f>
        <v>0</v>
      </c>
      <c r="BH172" s="194">
        <f>IF(N172="sníž. přenesená",J172,0)</f>
        <v>0</v>
      </c>
      <c r="BI172" s="194">
        <f>IF(N172="nulová",J172,0)</f>
        <v>0</v>
      </c>
      <c r="BJ172" s="17" t="s">
        <v>80</v>
      </c>
      <c r="BK172" s="194">
        <f>ROUND(I172*H172,2)</f>
        <v>0</v>
      </c>
      <c r="BL172" s="17" t="s">
        <v>124</v>
      </c>
      <c r="BM172" s="193" t="s">
        <v>269</v>
      </c>
    </row>
    <row r="173" s="2" customFormat="1">
      <c r="A173" s="38"/>
      <c r="B173" s="39"/>
      <c r="C173" s="40"/>
      <c r="D173" s="195" t="s">
        <v>126</v>
      </c>
      <c r="E173" s="40"/>
      <c r="F173" s="196" t="s">
        <v>163</v>
      </c>
      <c r="G173" s="40"/>
      <c r="H173" s="40"/>
      <c r="I173" s="197"/>
      <c r="J173" s="40"/>
      <c r="K173" s="40"/>
      <c r="L173" s="44"/>
      <c r="M173" s="198"/>
      <c r="N173" s="199"/>
      <c r="O173" s="84"/>
      <c r="P173" s="84"/>
      <c r="Q173" s="84"/>
      <c r="R173" s="84"/>
      <c r="S173" s="84"/>
      <c r="T173" s="85"/>
      <c r="U173" s="38"/>
      <c r="V173" s="38"/>
      <c r="W173" s="38"/>
      <c r="X173" s="38"/>
      <c r="Y173" s="38"/>
      <c r="Z173" s="38"/>
      <c r="AA173" s="38"/>
      <c r="AB173" s="38"/>
      <c r="AC173" s="38"/>
      <c r="AD173" s="38"/>
      <c r="AE173" s="38"/>
      <c r="AT173" s="17" t="s">
        <v>126</v>
      </c>
      <c r="AU173" s="17" t="s">
        <v>82</v>
      </c>
    </row>
    <row r="174" s="2" customFormat="1" ht="16.5" customHeight="1">
      <c r="A174" s="38"/>
      <c r="B174" s="39"/>
      <c r="C174" s="182" t="s">
        <v>270</v>
      </c>
      <c r="D174" s="182" t="s">
        <v>119</v>
      </c>
      <c r="E174" s="183" t="s">
        <v>209</v>
      </c>
      <c r="F174" s="184" t="s">
        <v>210</v>
      </c>
      <c r="G174" s="185" t="s">
        <v>144</v>
      </c>
      <c r="H174" s="186">
        <v>2.21</v>
      </c>
      <c r="I174" s="187"/>
      <c r="J174" s="188">
        <f>ROUND(I174*H174,2)</f>
        <v>0</v>
      </c>
      <c r="K174" s="184" t="s">
        <v>123</v>
      </c>
      <c r="L174" s="44"/>
      <c r="M174" s="189" t="s">
        <v>19</v>
      </c>
      <c r="N174" s="190" t="s">
        <v>43</v>
      </c>
      <c r="O174" s="84"/>
      <c r="P174" s="191">
        <f>O174*H174</f>
        <v>0</v>
      </c>
      <c r="Q174" s="191">
        <v>0</v>
      </c>
      <c r="R174" s="191">
        <f>Q174*H174</f>
        <v>0</v>
      </c>
      <c r="S174" s="191">
        <v>0</v>
      </c>
      <c r="T174" s="192">
        <f>S174*H174</f>
        <v>0</v>
      </c>
      <c r="U174" s="38"/>
      <c r="V174" s="38"/>
      <c r="W174" s="38"/>
      <c r="X174" s="38"/>
      <c r="Y174" s="38"/>
      <c r="Z174" s="38"/>
      <c r="AA174" s="38"/>
      <c r="AB174" s="38"/>
      <c r="AC174" s="38"/>
      <c r="AD174" s="38"/>
      <c r="AE174" s="38"/>
      <c r="AR174" s="193" t="s">
        <v>124</v>
      </c>
      <c r="AT174" s="193" t="s">
        <v>119</v>
      </c>
      <c r="AU174" s="193" t="s">
        <v>82</v>
      </c>
      <c r="AY174" s="17" t="s">
        <v>125</v>
      </c>
      <c r="BE174" s="194">
        <f>IF(N174="základní",J174,0)</f>
        <v>0</v>
      </c>
      <c r="BF174" s="194">
        <f>IF(N174="snížená",J174,0)</f>
        <v>0</v>
      </c>
      <c r="BG174" s="194">
        <f>IF(N174="zákl. přenesená",J174,0)</f>
        <v>0</v>
      </c>
      <c r="BH174" s="194">
        <f>IF(N174="sníž. přenesená",J174,0)</f>
        <v>0</v>
      </c>
      <c r="BI174" s="194">
        <f>IF(N174="nulová",J174,0)</f>
        <v>0</v>
      </c>
      <c r="BJ174" s="17" t="s">
        <v>80</v>
      </c>
      <c r="BK174" s="194">
        <f>ROUND(I174*H174,2)</f>
        <v>0</v>
      </c>
      <c r="BL174" s="17" t="s">
        <v>124</v>
      </c>
      <c r="BM174" s="193" t="s">
        <v>271</v>
      </c>
    </row>
    <row r="175" s="2" customFormat="1">
      <c r="A175" s="38"/>
      <c r="B175" s="39"/>
      <c r="C175" s="40"/>
      <c r="D175" s="195" t="s">
        <v>126</v>
      </c>
      <c r="E175" s="40"/>
      <c r="F175" s="196" t="s">
        <v>210</v>
      </c>
      <c r="G175" s="40"/>
      <c r="H175" s="40"/>
      <c r="I175" s="197"/>
      <c r="J175" s="40"/>
      <c r="K175" s="40"/>
      <c r="L175" s="44"/>
      <c r="M175" s="198"/>
      <c r="N175" s="199"/>
      <c r="O175" s="84"/>
      <c r="P175" s="84"/>
      <c r="Q175" s="84"/>
      <c r="R175" s="84"/>
      <c r="S175" s="84"/>
      <c r="T175" s="85"/>
      <c r="U175" s="38"/>
      <c r="V175" s="38"/>
      <c r="W175" s="38"/>
      <c r="X175" s="38"/>
      <c r="Y175" s="38"/>
      <c r="Z175" s="38"/>
      <c r="AA175" s="38"/>
      <c r="AB175" s="38"/>
      <c r="AC175" s="38"/>
      <c r="AD175" s="38"/>
      <c r="AE175" s="38"/>
      <c r="AT175" s="17" t="s">
        <v>126</v>
      </c>
      <c r="AU175" s="17" t="s">
        <v>82</v>
      </c>
    </row>
    <row r="176" s="14" customFormat="1" ht="22.8" customHeight="1">
      <c r="A176" s="14"/>
      <c r="B176" s="244"/>
      <c r="C176" s="245"/>
      <c r="D176" s="246" t="s">
        <v>71</v>
      </c>
      <c r="E176" s="268" t="s">
        <v>525</v>
      </c>
      <c r="F176" s="268" t="s">
        <v>526</v>
      </c>
      <c r="G176" s="245"/>
      <c r="H176" s="245"/>
      <c r="I176" s="248"/>
      <c r="J176" s="269">
        <f>BK176</f>
        <v>0</v>
      </c>
      <c r="K176" s="245"/>
      <c r="L176" s="250"/>
      <c r="M176" s="251"/>
      <c r="N176" s="252"/>
      <c r="O176" s="252"/>
      <c r="P176" s="253">
        <f>SUM(P177:P224)</f>
        <v>0</v>
      </c>
      <c r="Q176" s="252"/>
      <c r="R176" s="253">
        <f>SUM(R177:R224)</f>
        <v>0</v>
      </c>
      <c r="S176" s="252"/>
      <c r="T176" s="254">
        <f>SUM(T177:T224)</f>
        <v>0</v>
      </c>
      <c r="U176" s="14"/>
      <c r="V176" s="14"/>
      <c r="W176" s="14"/>
      <c r="X176" s="14"/>
      <c r="Y176" s="14"/>
      <c r="Z176" s="14"/>
      <c r="AA176" s="14"/>
      <c r="AB176" s="14"/>
      <c r="AC176" s="14"/>
      <c r="AD176" s="14"/>
      <c r="AE176" s="14"/>
      <c r="AR176" s="255" t="s">
        <v>80</v>
      </c>
      <c r="AT176" s="256" t="s">
        <v>71</v>
      </c>
      <c r="AU176" s="256" t="s">
        <v>80</v>
      </c>
      <c r="AY176" s="255" t="s">
        <v>125</v>
      </c>
      <c r="BK176" s="257">
        <f>SUM(BK177:BK224)</f>
        <v>0</v>
      </c>
    </row>
    <row r="177" s="2" customFormat="1" ht="21.75" customHeight="1">
      <c r="A177" s="38"/>
      <c r="B177" s="39"/>
      <c r="C177" s="182" t="s">
        <v>215</v>
      </c>
      <c r="D177" s="182" t="s">
        <v>119</v>
      </c>
      <c r="E177" s="183" t="s">
        <v>527</v>
      </c>
      <c r="F177" s="184" t="s">
        <v>528</v>
      </c>
      <c r="G177" s="185" t="s">
        <v>170</v>
      </c>
      <c r="H177" s="186">
        <v>5.25</v>
      </c>
      <c r="I177" s="187"/>
      <c r="J177" s="188">
        <f>ROUND(I177*H177,2)</f>
        <v>0</v>
      </c>
      <c r="K177" s="184" t="s">
        <v>123</v>
      </c>
      <c r="L177" s="44"/>
      <c r="M177" s="189" t="s">
        <v>19</v>
      </c>
      <c r="N177" s="190" t="s">
        <v>43</v>
      </c>
      <c r="O177" s="84"/>
      <c r="P177" s="191">
        <f>O177*H177</f>
        <v>0</v>
      </c>
      <c r="Q177" s="191">
        <v>0</v>
      </c>
      <c r="R177" s="191">
        <f>Q177*H177</f>
        <v>0</v>
      </c>
      <c r="S177" s="191">
        <v>0</v>
      </c>
      <c r="T177" s="192">
        <f>S177*H177</f>
        <v>0</v>
      </c>
      <c r="U177" s="38"/>
      <c r="V177" s="38"/>
      <c r="W177" s="38"/>
      <c r="X177" s="38"/>
      <c r="Y177" s="38"/>
      <c r="Z177" s="38"/>
      <c r="AA177" s="38"/>
      <c r="AB177" s="38"/>
      <c r="AC177" s="38"/>
      <c r="AD177" s="38"/>
      <c r="AE177" s="38"/>
      <c r="AR177" s="193" t="s">
        <v>124</v>
      </c>
      <c r="AT177" s="193" t="s">
        <v>119</v>
      </c>
      <c r="AU177" s="193" t="s">
        <v>82</v>
      </c>
      <c r="AY177" s="17" t="s">
        <v>125</v>
      </c>
      <c r="BE177" s="194">
        <f>IF(N177="základní",J177,0)</f>
        <v>0</v>
      </c>
      <c r="BF177" s="194">
        <f>IF(N177="snížená",J177,0)</f>
        <v>0</v>
      </c>
      <c r="BG177" s="194">
        <f>IF(N177="zákl. přenesená",J177,0)</f>
        <v>0</v>
      </c>
      <c r="BH177" s="194">
        <f>IF(N177="sníž. přenesená",J177,0)</f>
        <v>0</v>
      </c>
      <c r="BI177" s="194">
        <f>IF(N177="nulová",J177,0)</f>
        <v>0</v>
      </c>
      <c r="BJ177" s="17" t="s">
        <v>80</v>
      </c>
      <c r="BK177" s="194">
        <f>ROUND(I177*H177,2)</f>
        <v>0</v>
      </c>
      <c r="BL177" s="17" t="s">
        <v>124</v>
      </c>
      <c r="BM177" s="193" t="s">
        <v>276</v>
      </c>
    </row>
    <row r="178" s="2" customFormat="1">
      <c r="A178" s="38"/>
      <c r="B178" s="39"/>
      <c r="C178" s="40"/>
      <c r="D178" s="195" t="s">
        <v>126</v>
      </c>
      <c r="E178" s="40"/>
      <c r="F178" s="196" t="s">
        <v>528</v>
      </c>
      <c r="G178" s="40"/>
      <c r="H178" s="40"/>
      <c r="I178" s="197"/>
      <c r="J178" s="40"/>
      <c r="K178" s="40"/>
      <c r="L178" s="44"/>
      <c r="M178" s="198"/>
      <c r="N178" s="199"/>
      <c r="O178" s="84"/>
      <c r="P178" s="84"/>
      <c r="Q178" s="84"/>
      <c r="R178" s="84"/>
      <c r="S178" s="84"/>
      <c r="T178" s="85"/>
      <c r="U178" s="38"/>
      <c r="V178" s="38"/>
      <c r="W178" s="38"/>
      <c r="X178" s="38"/>
      <c r="Y178" s="38"/>
      <c r="Z178" s="38"/>
      <c r="AA178" s="38"/>
      <c r="AB178" s="38"/>
      <c r="AC178" s="38"/>
      <c r="AD178" s="38"/>
      <c r="AE178" s="38"/>
      <c r="AT178" s="17" t="s">
        <v>126</v>
      </c>
      <c r="AU178" s="17" t="s">
        <v>82</v>
      </c>
    </row>
    <row r="179" s="11" customFormat="1">
      <c r="A179" s="11"/>
      <c r="B179" s="200"/>
      <c r="C179" s="201"/>
      <c r="D179" s="195" t="s">
        <v>135</v>
      </c>
      <c r="E179" s="202" t="s">
        <v>19</v>
      </c>
      <c r="F179" s="203" t="s">
        <v>529</v>
      </c>
      <c r="G179" s="201"/>
      <c r="H179" s="204">
        <v>5.25</v>
      </c>
      <c r="I179" s="205"/>
      <c r="J179" s="201"/>
      <c r="K179" s="201"/>
      <c r="L179" s="206"/>
      <c r="M179" s="207"/>
      <c r="N179" s="208"/>
      <c r="O179" s="208"/>
      <c r="P179" s="208"/>
      <c r="Q179" s="208"/>
      <c r="R179" s="208"/>
      <c r="S179" s="208"/>
      <c r="T179" s="209"/>
      <c r="U179" s="11"/>
      <c r="V179" s="11"/>
      <c r="W179" s="11"/>
      <c r="X179" s="11"/>
      <c r="Y179" s="11"/>
      <c r="Z179" s="11"/>
      <c r="AA179" s="11"/>
      <c r="AB179" s="11"/>
      <c r="AC179" s="11"/>
      <c r="AD179" s="11"/>
      <c r="AE179" s="11"/>
      <c r="AT179" s="210" t="s">
        <v>135</v>
      </c>
      <c r="AU179" s="210" t="s">
        <v>82</v>
      </c>
      <c r="AV179" s="11" t="s">
        <v>82</v>
      </c>
      <c r="AW179" s="11" t="s">
        <v>33</v>
      </c>
      <c r="AX179" s="11" t="s">
        <v>72</v>
      </c>
      <c r="AY179" s="210" t="s">
        <v>125</v>
      </c>
    </row>
    <row r="180" s="13" customFormat="1">
      <c r="A180" s="13"/>
      <c r="B180" s="221"/>
      <c r="C180" s="222"/>
      <c r="D180" s="195" t="s">
        <v>135</v>
      </c>
      <c r="E180" s="223" t="s">
        <v>19</v>
      </c>
      <c r="F180" s="224" t="s">
        <v>141</v>
      </c>
      <c r="G180" s="222"/>
      <c r="H180" s="225">
        <v>5.25</v>
      </c>
      <c r="I180" s="226"/>
      <c r="J180" s="222"/>
      <c r="K180" s="222"/>
      <c r="L180" s="227"/>
      <c r="M180" s="228"/>
      <c r="N180" s="229"/>
      <c r="O180" s="229"/>
      <c r="P180" s="229"/>
      <c r="Q180" s="229"/>
      <c r="R180" s="229"/>
      <c r="S180" s="229"/>
      <c r="T180" s="230"/>
      <c r="U180" s="13"/>
      <c r="V180" s="13"/>
      <c r="W180" s="13"/>
      <c r="X180" s="13"/>
      <c r="Y180" s="13"/>
      <c r="Z180" s="13"/>
      <c r="AA180" s="13"/>
      <c r="AB180" s="13"/>
      <c r="AC180" s="13"/>
      <c r="AD180" s="13"/>
      <c r="AE180" s="13"/>
      <c r="AT180" s="231" t="s">
        <v>135</v>
      </c>
      <c r="AU180" s="231" t="s">
        <v>82</v>
      </c>
      <c r="AV180" s="13" t="s">
        <v>124</v>
      </c>
      <c r="AW180" s="13" t="s">
        <v>33</v>
      </c>
      <c r="AX180" s="13" t="s">
        <v>80</v>
      </c>
      <c r="AY180" s="231" t="s">
        <v>125</v>
      </c>
    </row>
    <row r="181" s="2" customFormat="1" ht="21.75" customHeight="1">
      <c r="A181" s="38"/>
      <c r="B181" s="39"/>
      <c r="C181" s="182" t="s">
        <v>277</v>
      </c>
      <c r="D181" s="182" t="s">
        <v>119</v>
      </c>
      <c r="E181" s="183" t="s">
        <v>530</v>
      </c>
      <c r="F181" s="184" t="s">
        <v>531</v>
      </c>
      <c r="G181" s="185" t="s">
        <v>170</v>
      </c>
      <c r="H181" s="186">
        <v>10.5</v>
      </c>
      <c r="I181" s="187"/>
      <c r="J181" s="188">
        <f>ROUND(I181*H181,2)</f>
        <v>0</v>
      </c>
      <c r="K181" s="184" t="s">
        <v>123</v>
      </c>
      <c r="L181" s="44"/>
      <c r="M181" s="189" t="s">
        <v>19</v>
      </c>
      <c r="N181" s="190" t="s">
        <v>43</v>
      </c>
      <c r="O181" s="84"/>
      <c r="P181" s="191">
        <f>O181*H181</f>
        <v>0</v>
      </c>
      <c r="Q181" s="191">
        <v>0</v>
      </c>
      <c r="R181" s="191">
        <f>Q181*H181</f>
        <v>0</v>
      </c>
      <c r="S181" s="191">
        <v>0</v>
      </c>
      <c r="T181" s="192">
        <f>S181*H181</f>
        <v>0</v>
      </c>
      <c r="U181" s="38"/>
      <c r="V181" s="38"/>
      <c r="W181" s="38"/>
      <c r="X181" s="38"/>
      <c r="Y181" s="38"/>
      <c r="Z181" s="38"/>
      <c r="AA181" s="38"/>
      <c r="AB181" s="38"/>
      <c r="AC181" s="38"/>
      <c r="AD181" s="38"/>
      <c r="AE181" s="38"/>
      <c r="AR181" s="193" t="s">
        <v>124</v>
      </c>
      <c r="AT181" s="193" t="s">
        <v>119</v>
      </c>
      <c r="AU181" s="193" t="s">
        <v>82</v>
      </c>
      <c r="AY181" s="17" t="s">
        <v>125</v>
      </c>
      <c r="BE181" s="194">
        <f>IF(N181="základní",J181,0)</f>
        <v>0</v>
      </c>
      <c r="BF181" s="194">
        <f>IF(N181="snížená",J181,0)</f>
        <v>0</v>
      </c>
      <c r="BG181" s="194">
        <f>IF(N181="zákl. přenesená",J181,0)</f>
        <v>0</v>
      </c>
      <c r="BH181" s="194">
        <f>IF(N181="sníž. přenesená",J181,0)</f>
        <v>0</v>
      </c>
      <c r="BI181" s="194">
        <f>IF(N181="nulová",J181,0)</f>
        <v>0</v>
      </c>
      <c r="BJ181" s="17" t="s">
        <v>80</v>
      </c>
      <c r="BK181" s="194">
        <f>ROUND(I181*H181,2)</f>
        <v>0</v>
      </c>
      <c r="BL181" s="17" t="s">
        <v>124</v>
      </c>
      <c r="BM181" s="193" t="s">
        <v>280</v>
      </c>
    </row>
    <row r="182" s="2" customFormat="1">
      <c r="A182" s="38"/>
      <c r="B182" s="39"/>
      <c r="C182" s="40"/>
      <c r="D182" s="195" t="s">
        <v>126</v>
      </c>
      <c r="E182" s="40"/>
      <c r="F182" s="196" t="s">
        <v>531</v>
      </c>
      <c r="G182" s="40"/>
      <c r="H182" s="40"/>
      <c r="I182" s="197"/>
      <c r="J182" s="40"/>
      <c r="K182" s="40"/>
      <c r="L182" s="44"/>
      <c r="M182" s="198"/>
      <c r="N182" s="199"/>
      <c r="O182" s="84"/>
      <c r="P182" s="84"/>
      <c r="Q182" s="84"/>
      <c r="R182" s="84"/>
      <c r="S182" s="84"/>
      <c r="T182" s="85"/>
      <c r="U182" s="38"/>
      <c r="V182" s="38"/>
      <c r="W182" s="38"/>
      <c r="X182" s="38"/>
      <c r="Y182" s="38"/>
      <c r="Z182" s="38"/>
      <c r="AA182" s="38"/>
      <c r="AB182" s="38"/>
      <c r="AC182" s="38"/>
      <c r="AD182" s="38"/>
      <c r="AE182" s="38"/>
      <c r="AT182" s="17" t="s">
        <v>126</v>
      </c>
      <c r="AU182" s="17" t="s">
        <v>82</v>
      </c>
    </row>
    <row r="183" s="2" customFormat="1" ht="21.75" customHeight="1">
      <c r="A183" s="38"/>
      <c r="B183" s="39"/>
      <c r="C183" s="233" t="s">
        <v>219</v>
      </c>
      <c r="D183" s="233" t="s">
        <v>321</v>
      </c>
      <c r="E183" s="235" t="s">
        <v>330</v>
      </c>
      <c r="F183" s="236" t="s">
        <v>331</v>
      </c>
      <c r="G183" s="237" t="s">
        <v>230</v>
      </c>
      <c r="H183" s="238">
        <v>0.83999999999999997</v>
      </c>
      <c r="I183" s="239"/>
      <c r="J183" s="240">
        <f>ROUND(I183*H183,2)</f>
        <v>0</v>
      </c>
      <c r="K183" s="236" t="s">
        <v>123</v>
      </c>
      <c r="L183" s="241"/>
      <c r="M183" s="242" t="s">
        <v>19</v>
      </c>
      <c r="N183" s="243" t="s">
        <v>43</v>
      </c>
      <c r="O183" s="84"/>
      <c r="P183" s="191">
        <f>O183*H183</f>
        <v>0</v>
      </c>
      <c r="Q183" s="191">
        <v>0</v>
      </c>
      <c r="R183" s="191">
        <f>Q183*H183</f>
        <v>0</v>
      </c>
      <c r="S183" s="191">
        <v>0</v>
      </c>
      <c r="T183" s="192">
        <f>S183*H183</f>
        <v>0</v>
      </c>
      <c r="U183" s="38"/>
      <c r="V183" s="38"/>
      <c r="W183" s="38"/>
      <c r="X183" s="38"/>
      <c r="Y183" s="38"/>
      <c r="Z183" s="38"/>
      <c r="AA183" s="38"/>
      <c r="AB183" s="38"/>
      <c r="AC183" s="38"/>
      <c r="AD183" s="38"/>
      <c r="AE183" s="38"/>
      <c r="AR183" s="193" t="s">
        <v>145</v>
      </c>
      <c r="AT183" s="193" t="s">
        <v>321</v>
      </c>
      <c r="AU183" s="193" t="s">
        <v>82</v>
      </c>
      <c r="AY183" s="17" t="s">
        <v>125</v>
      </c>
      <c r="BE183" s="194">
        <f>IF(N183="základní",J183,0)</f>
        <v>0</v>
      </c>
      <c r="BF183" s="194">
        <f>IF(N183="snížená",J183,0)</f>
        <v>0</v>
      </c>
      <c r="BG183" s="194">
        <f>IF(N183="zákl. přenesená",J183,0)</f>
        <v>0</v>
      </c>
      <c r="BH183" s="194">
        <f>IF(N183="sníž. přenesená",J183,0)</f>
        <v>0</v>
      </c>
      <c r="BI183" s="194">
        <f>IF(N183="nulová",J183,0)</f>
        <v>0</v>
      </c>
      <c r="BJ183" s="17" t="s">
        <v>80</v>
      </c>
      <c r="BK183" s="194">
        <f>ROUND(I183*H183,2)</f>
        <v>0</v>
      </c>
      <c r="BL183" s="17" t="s">
        <v>124</v>
      </c>
      <c r="BM183" s="193" t="s">
        <v>283</v>
      </c>
    </row>
    <row r="184" s="2" customFormat="1">
      <c r="A184" s="38"/>
      <c r="B184" s="39"/>
      <c r="C184" s="40"/>
      <c r="D184" s="195" t="s">
        <v>126</v>
      </c>
      <c r="E184" s="40"/>
      <c r="F184" s="196" t="s">
        <v>331</v>
      </c>
      <c r="G184" s="40"/>
      <c r="H184" s="40"/>
      <c r="I184" s="197"/>
      <c r="J184" s="40"/>
      <c r="K184" s="40"/>
      <c r="L184" s="44"/>
      <c r="M184" s="198"/>
      <c r="N184" s="199"/>
      <c r="O184" s="84"/>
      <c r="P184" s="84"/>
      <c r="Q184" s="84"/>
      <c r="R184" s="84"/>
      <c r="S184" s="84"/>
      <c r="T184" s="85"/>
      <c r="U184" s="38"/>
      <c r="V184" s="38"/>
      <c r="W184" s="38"/>
      <c r="X184" s="38"/>
      <c r="Y184" s="38"/>
      <c r="Z184" s="38"/>
      <c r="AA184" s="38"/>
      <c r="AB184" s="38"/>
      <c r="AC184" s="38"/>
      <c r="AD184" s="38"/>
      <c r="AE184" s="38"/>
      <c r="AT184" s="17" t="s">
        <v>126</v>
      </c>
      <c r="AU184" s="17" t="s">
        <v>82</v>
      </c>
    </row>
    <row r="185" s="11" customFormat="1">
      <c r="A185" s="11"/>
      <c r="B185" s="200"/>
      <c r="C185" s="201"/>
      <c r="D185" s="195" t="s">
        <v>135</v>
      </c>
      <c r="E185" s="202" t="s">
        <v>19</v>
      </c>
      <c r="F185" s="203" t="s">
        <v>532</v>
      </c>
      <c r="G185" s="201"/>
      <c r="H185" s="204">
        <v>0.83999999999999997</v>
      </c>
      <c r="I185" s="205"/>
      <c r="J185" s="201"/>
      <c r="K185" s="201"/>
      <c r="L185" s="206"/>
      <c r="M185" s="207"/>
      <c r="N185" s="208"/>
      <c r="O185" s="208"/>
      <c r="P185" s="208"/>
      <c r="Q185" s="208"/>
      <c r="R185" s="208"/>
      <c r="S185" s="208"/>
      <c r="T185" s="209"/>
      <c r="U185" s="11"/>
      <c r="V185" s="11"/>
      <c r="W185" s="11"/>
      <c r="X185" s="11"/>
      <c r="Y185" s="11"/>
      <c r="Z185" s="11"/>
      <c r="AA185" s="11"/>
      <c r="AB185" s="11"/>
      <c r="AC185" s="11"/>
      <c r="AD185" s="11"/>
      <c r="AE185" s="11"/>
      <c r="AT185" s="210" t="s">
        <v>135</v>
      </c>
      <c r="AU185" s="210" t="s">
        <v>82</v>
      </c>
      <c r="AV185" s="11" t="s">
        <v>82</v>
      </c>
      <c r="AW185" s="11" t="s">
        <v>33</v>
      </c>
      <c r="AX185" s="11" t="s">
        <v>72</v>
      </c>
      <c r="AY185" s="210" t="s">
        <v>125</v>
      </c>
    </row>
    <row r="186" s="13" customFormat="1">
      <c r="A186" s="13"/>
      <c r="B186" s="221"/>
      <c r="C186" s="222"/>
      <c r="D186" s="195" t="s">
        <v>135</v>
      </c>
      <c r="E186" s="223" t="s">
        <v>19</v>
      </c>
      <c r="F186" s="224" t="s">
        <v>141</v>
      </c>
      <c r="G186" s="222"/>
      <c r="H186" s="225">
        <v>0.83999999999999997</v>
      </c>
      <c r="I186" s="226"/>
      <c r="J186" s="222"/>
      <c r="K186" s="222"/>
      <c r="L186" s="227"/>
      <c r="M186" s="228"/>
      <c r="N186" s="229"/>
      <c r="O186" s="229"/>
      <c r="P186" s="229"/>
      <c r="Q186" s="229"/>
      <c r="R186" s="229"/>
      <c r="S186" s="229"/>
      <c r="T186" s="230"/>
      <c r="U186" s="13"/>
      <c r="V186" s="13"/>
      <c r="W186" s="13"/>
      <c r="X186" s="13"/>
      <c r="Y186" s="13"/>
      <c r="Z186" s="13"/>
      <c r="AA186" s="13"/>
      <c r="AB186" s="13"/>
      <c r="AC186" s="13"/>
      <c r="AD186" s="13"/>
      <c r="AE186" s="13"/>
      <c r="AT186" s="231" t="s">
        <v>135</v>
      </c>
      <c r="AU186" s="231" t="s">
        <v>82</v>
      </c>
      <c r="AV186" s="13" t="s">
        <v>124</v>
      </c>
      <c r="AW186" s="13" t="s">
        <v>33</v>
      </c>
      <c r="AX186" s="13" t="s">
        <v>80</v>
      </c>
      <c r="AY186" s="231" t="s">
        <v>125</v>
      </c>
    </row>
    <row r="187" s="2" customFormat="1" ht="62.7" customHeight="1">
      <c r="A187" s="38"/>
      <c r="B187" s="39"/>
      <c r="C187" s="182" t="s">
        <v>303</v>
      </c>
      <c r="D187" s="182" t="s">
        <v>119</v>
      </c>
      <c r="E187" s="183" t="s">
        <v>533</v>
      </c>
      <c r="F187" s="184" t="s">
        <v>534</v>
      </c>
      <c r="G187" s="185" t="s">
        <v>122</v>
      </c>
      <c r="H187" s="186">
        <v>1</v>
      </c>
      <c r="I187" s="187"/>
      <c r="J187" s="188">
        <f>ROUND(I187*H187,2)</f>
        <v>0</v>
      </c>
      <c r="K187" s="184" t="s">
        <v>123</v>
      </c>
      <c r="L187" s="44"/>
      <c r="M187" s="189" t="s">
        <v>19</v>
      </c>
      <c r="N187" s="190" t="s">
        <v>43</v>
      </c>
      <c r="O187" s="84"/>
      <c r="P187" s="191">
        <f>O187*H187</f>
        <v>0</v>
      </c>
      <c r="Q187" s="191">
        <v>0</v>
      </c>
      <c r="R187" s="191">
        <f>Q187*H187</f>
        <v>0</v>
      </c>
      <c r="S187" s="191">
        <v>0</v>
      </c>
      <c r="T187" s="192">
        <f>S187*H187</f>
        <v>0</v>
      </c>
      <c r="U187" s="38"/>
      <c r="V187" s="38"/>
      <c r="W187" s="38"/>
      <c r="X187" s="38"/>
      <c r="Y187" s="38"/>
      <c r="Z187" s="38"/>
      <c r="AA187" s="38"/>
      <c r="AB187" s="38"/>
      <c r="AC187" s="38"/>
      <c r="AD187" s="38"/>
      <c r="AE187" s="38"/>
      <c r="AR187" s="193" t="s">
        <v>124</v>
      </c>
      <c r="AT187" s="193" t="s">
        <v>119</v>
      </c>
      <c r="AU187" s="193" t="s">
        <v>82</v>
      </c>
      <c r="AY187" s="17" t="s">
        <v>125</v>
      </c>
      <c r="BE187" s="194">
        <f>IF(N187="základní",J187,0)</f>
        <v>0</v>
      </c>
      <c r="BF187" s="194">
        <f>IF(N187="snížená",J187,0)</f>
        <v>0</v>
      </c>
      <c r="BG187" s="194">
        <f>IF(N187="zákl. přenesená",J187,0)</f>
        <v>0</v>
      </c>
      <c r="BH187" s="194">
        <f>IF(N187="sníž. přenesená",J187,0)</f>
        <v>0</v>
      </c>
      <c r="BI187" s="194">
        <f>IF(N187="nulová",J187,0)</f>
        <v>0</v>
      </c>
      <c r="BJ187" s="17" t="s">
        <v>80</v>
      </c>
      <c r="BK187" s="194">
        <f>ROUND(I187*H187,2)</f>
        <v>0</v>
      </c>
      <c r="BL187" s="17" t="s">
        <v>124</v>
      </c>
      <c r="BM187" s="193" t="s">
        <v>306</v>
      </c>
    </row>
    <row r="188" s="2" customFormat="1">
      <c r="A188" s="38"/>
      <c r="B188" s="39"/>
      <c r="C188" s="40"/>
      <c r="D188" s="195" t="s">
        <v>126</v>
      </c>
      <c r="E188" s="40"/>
      <c r="F188" s="196" t="s">
        <v>534</v>
      </c>
      <c r="G188" s="40"/>
      <c r="H188" s="40"/>
      <c r="I188" s="197"/>
      <c r="J188" s="40"/>
      <c r="K188" s="40"/>
      <c r="L188" s="44"/>
      <c r="M188" s="198"/>
      <c r="N188" s="199"/>
      <c r="O188" s="84"/>
      <c r="P188" s="84"/>
      <c r="Q188" s="84"/>
      <c r="R188" s="84"/>
      <c r="S188" s="84"/>
      <c r="T188" s="85"/>
      <c r="U188" s="38"/>
      <c r="V188" s="38"/>
      <c r="W188" s="38"/>
      <c r="X188" s="38"/>
      <c r="Y188" s="38"/>
      <c r="Z188" s="38"/>
      <c r="AA188" s="38"/>
      <c r="AB188" s="38"/>
      <c r="AC188" s="38"/>
      <c r="AD188" s="38"/>
      <c r="AE188" s="38"/>
      <c r="AT188" s="17" t="s">
        <v>126</v>
      </c>
      <c r="AU188" s="17" t="s">
        <v>82</v>
      </c>
    </row>
    <row r="189" s="2" customFormat="1" ht="21.75" customHeight="1">
      <c r="A189" s="38"/>
      <c r="B189" s="39"/>
      <c r="C189" s="182" t="s">
        <v>224</v>
      </c>
      <c r="D189" s="182" t="s">
        <v>119</v>
      </c>
      <c r="E189" s="183" t="s">
        <v>535</v>
      </c>
      <c r="F189" s="184" t="s">
        <v>536</v>
      </c>
      <c r="G189" s="185" t="s">
        <v>170</v>
      </c>
      <c r="H189" s="186">
        <v>10.5</v>
      </c>
      <c r="I189" s="187"/>
      <c r="J189" s="188">
        <f>ROUND(I189*H189,2)</f>
        <v>0</v>
      </c>
      <c r="K189" s="184" t="s">
        <v>123</v>
      </c>
      <c r="L189" s="44"/>
      <c r="M189" s="189" t="s">
        <v>19</v>
      </c>
      <c r="N189" s="190" t="s">
        <v>43</v>
      </c>
      <c r="O189" s="84"/>
      <c r="P189" s="191">
        <f>O189*H189</f>
        <v>0</v>
      </c>
      <c r="Q189" s="191">
        <v>0</v>
      </c>
      <c r="R189" s="191">
        <f>Q189*H189</f>
        <v>0</v>
      </c>
      <c r="S189" s="191">
        <v>0</v>
      </c>
      <c r="T189" s="192">
        <f>S189*H189</f>
        <v>0</v>
      </c>
      <c r="U189" s="38"/>
      <c r="V189" s="38"/>
      <c r="W189" s="38"/>
      <c r="X189" s="38"/>
      <c r="Y189" s="38"/>
      <c r="Z189" s="38"/>
      <c r="AA189" s="38"/>
      <c r="AB189" s="38"/>
      <c r="AC189" s="38"/>
      <c r="AD189" s="38"/>
      <c r="AE189" s="38"/>
      <c r="AR189" s="193" t="s">
        <v>124</v>
      </c>
      <c r="AT189" s="193" t="s">
        <v>119</v>
      </c>
      <c r="AU189" s="193" t="s">
        <v>82</v>
      </c>
      <c r="AY189" s="17" t="s">
        <v>125</v>
      </c>
      <c r="BE189" s="194">
        <f>IF(N189="základní",J189,0)</f>
        <v>0</v>
      </c>
      <c r="BF189" s="194">
        <f>IF(N189="snížená",J189,0)</f>
        <v>0</v>
      </c>
      <c r="BG189" s="194">
        <f>IF(N189="zákl. přenesená",J189,0)</f>
        <v>0</v>
      </c>
      <c r="BH189" s="194">
        <f>IF(N189="sníž. přenesená",J189,0)</f>
        <v>0</v>
      </c>
      <c r="BI189" s="194">
        <f>IF(N189="nulová",J189,0)</f>
        <v>0</v>
      </c>
      <c r="BJ189" s="17" t="s">
        <v>80</v>
      </c>
      <c r="BK189" s="194">
        <f>ROUND(I189*H189,2)</f>
        <v>0</v>
      </c>
      <c r="BL189" s="17" t="s">
        <v>124</v>
      </c>
      <c r="BM189" s="193" t="s">
        <v>458</v>
      </c>
    </row>
    <row r="190" s="2" customFormat="1">
      <c r="A190" s="38"/>
      <c r="B190" s="39"/>
      <c r="C190" s="40"/>
      <c r="D190" s="195" t="s">
        <v>126</v>
      </c>
      <c r="E190" s="40"/>
      <c r="F190" s="196" t="s">
        <v>536</v>
      </c>
      <c r="G190" s="40"/>
      <c r="H190" s="40"/>
      <c r="I190" s="197"/>
      <c r="J190" s="40"/>
      <c r="K190" s="40"/>
      <c r="L190" s="44"/>
      <c r="M190" s="198"/>
      <c r="N190" s="199"/>
      <c r="O190" s="84"/>
      <c r="P190" s="84"/>
      <c r="Q190" s="84"/>
      <c r="R190" s="84"/>
      <c r="S190" s="84"/>
      <c r="T190" s="85"/>
      <c r="U190" s="38"/>
      <c r="V190" s="38"/>
      <c r="W190" s="38"/>
      <c r="X190" s="38"/>
      <c r="Y190" s="38"/>
      <c r="Z190" s="38"/>
      <c r="AA190" s="38"/>
      <c r="AB190" s="38"/>
      <c r="AC190" s="38"/>
      <c r="AD190" s="38"/>
      <c r="AE190" s="38"/>
      <c r="AT190" s="17" t="s">
        <v>126</v>
      </c>
      <c r="AU190" s="17" t="s">
        <v>82</v>
      </c>
    </row>
    <row r="191" s="11" customFormat="1">
      <c r="A191" s="11"/>
      <c r="B191" s="200"/>
      <c r="C191" s="201"/>
      <c r="D191" s="195" t="s">
        <v>135</v>
      </c>
      <c r="E191" s="202" t="s">
        <v>19</v>
      </c>
      <c r="F191" s="203" t="s">
        <v>537</v>
      </c>
      <c r="G191" s="201"/>
      <c r="H191" s="204">
        <v>10.5</v>
      </c>
      <c r="I191" s="205"/>
      <c r="J191" s="201"/>
      <c r="K191" s="201"/>
      <c r="L191" s="206"/>
      <c r="M191" s="207"/>
      <c r="N191" s="208"/>
      <c r="O191" s="208"/>
      <c r="P191" s="208"/>
      <c r="Q191" s="208"/>
      <c r="R191" s="208"/>
      <c r="S191" s="208"/>
      <c r="T191" s="209"/>
      <c r="U191" s="11"/>
      <c r="V191" s="11"/>
      <c r="W191" s="11"/>
      <c r="X191" s="11"/>
      <c r="Y191" s="11"/>
      <c r="Z191" s="11"/>
      <c r="AA191" s="11"/>
      <c r="AB191" s="11"/>
      <c r="AC191" s="11"/>
      <c r="AD191" s="11"/>
      <c r="AE191" s="11"/>
      <c r="AT191" s="210" t="s">
        <v>135</v>
      </c>
      <c r="AU191" s="210" t="s">
        <v>82</v>
      </c>
      <c r="AV191" s="11" t="s">
        <v>82</v>
      </c>
      <c r="AW191" s="11" t="s">
        <v>33</v>
      </c>
      <c r="AX191" s="11" t="s">
        <v>72</v>
      </c>
      <c r="AY191" s="210" t="s">
        <v>125</v>
      </c>
    </row>
    <row r="192" s="13" customFormat="1">
      <c r="A192" s="13"/>
      <c r="B192" s="221"/>
      <c r="C192" s="222"/>
      <c r="D192" s="195" t="s">
        <v>135</v>
      </c>
      <c r="E192" s="223" t="s">
        <v>19</v>
      </c>
      <c r="F192" s="224" t="s">
        <v>141</v>
      </c>
      <c r="G192" s="222"/>
      <c r="H192" s="225">
        <v>10.5</v>
      </c>
      <c r="I192" s="226"/>
      <c r="J192" s="222"/>
      <c r="K192" s="222"/>
      <c r="L192" s="227"/>
      <c r="M192" s="228"/>
      <c r="N192" s="229"/>
      <c r="O192" s="229"/>
      <c r="P192" s="229"/>
      <c r="Q192" s="229"/>
      <c r="R192" s="229"/>
      <c r="S192" s="229"/>
      <c r="T192" s="230"/>
      <c r="U192" s="13"/>
      <c r="V192" s="13"/>
      <c r="W192" s="13"/>
      <c r="X192" s="13"/>
      <c r="Y192" s="13"/>
      <c r="Z192" s="13"/>
      <c r="AA192" s="13"/>
      <c r="AB192" s="13"/>
      <c r="AC192" s="13"/>
      <c r="AD192" s="13"/>
      <c r="AE192" s="13"/>
      <c r="AT192" s="231" t="s">
        <v>135</v>
      </c>
      <c r="AU192" s="231" t="s">
        <v>82</v>
      </c>
      <c r="AV192" s="13" t="s">
        <v>124</v>
      </c>
      <c r="AW192" s="13" t="s">
        <v>33</v>
      </c>
      <c r="AX192" s="13" t="s">
        <v>80</v>
      </c>
      <c r="AY192" s="231" t="s">
        <v>125</v>
      </c>
    </row>
    <row r="193" s="2" customFormat="1" ht="16.5" customHeight="1">
      <c r="A193" s="38"/>
      <c r="B193" s="39"/>
      <c r="C193" s="182" t="s">
        <v>284</v>
      </c>
      <c r="D193" s="182" t="s">
        <v>119</v>
      </c>
      <c r="E193" s="183" t="s">
        <v>538</v>
      </c>
      <c r="F193" s="184" t="s">
        <v>539</v>
      </c>
      <c r="G193" s="185" t="s">
        <v>122</v>
      </c>
      <c r="H193" s="186">
        <v>2</v>
      </c>
      <c r="I193" s="187"/>
      <c r="J193" s="188">
        <f>ROUND(I193*H193,2)</f>
        <v>0</v>
      </c>
      <c r="K193" s="184" t="s">
        <v>123</v>
      </c>
      <c r="L193" s="44"/>
      <c r="M193" s="189" t="s">
        <v>19</v>
      </c>
      <c r="N193" s="190" t="s">
        <v>43</v>
      </c>
      <c r="O193" s="84"/>
      <c r="P193" s="191">
        <f>O193*H193</f>
        <v>0</v>
      </c>
      <c r="Q193" s="191">
        <v>0</v>
      </c>
      <c r="R193" s="191">
        <f>Q193*H193</f>
        <v>0</v>
      </c>
      <c r="S193" s="191">
        <v>0</v>
      </c>
      <c r="T193" s="192">
        <f>S193*H193</f>
        <v>0</v>
      </c>
      <c r="U193" s="38"/>
      <c r="V193" s="38"/>
      <c r="W193" s="38"/>
      <c r="X193" s="38"/>
      <c r="Y193" s="38"/>
      <c r="Z193" s="38"/>
      <c r="AA193" s="38"/>
      <c r="AB193" s="38"/>
      <c r="AC193" s="38"/>
      <c r="AD193" s="38"/>
      <c r="AE193" s="38"/>
      <c r="AR193" s="193" t="s">
        <v>124</v>
      </c>
      <c r="AT193" s="193" t="s">
        <v>119</v>
      </c>
      <c r="AU193" s="193" t="s">
        <v>82</v>
      </c>
      <c r="AY193" s="17" t="s">
        <v>125</v>
      </c>
      <c r="BE193" s="194">
        <f>IF(N193="základní",J193,0)</f>
        <v>0</v>
      </c>
      <c r="BF193" s="194">
        <f>IF(N193="snížená",J193,0)</f>
        <v>0</v>
      </c>
      <c r="BG193" s="194">
        <f>IF(N193="zákl. přenesená",J193,0)</f>
        <v>0</v>
      </c>
      <c r="BH193" s="194">
        <f>IF(N193="sníž. přenesená",J193,0)</f>
        <v>0</v>
      </c>
      <c r="BI193" s="194">
        <f>IF(N193="nulová",J193,0)</f>
        <v>0</v>
      </c>
      <c r="BJ193" s="17" t="s">
        <v>80</v>
      </c>
      <c r="BK193" s="194">
        <f>ROUND(I193*H193,2)</f>
        <v>0</v>
      </c>
      <c r="BL193" s="17" t="s">
        <v>124</v>
      </c>
      <c r="BM193" s="193" t="s">
        <v>287</v>
      </c>
    </row>
    <row r="194" s="2" customFormat="1">
      <c r="A194" s="38"/>
      <c r="B194" s="39"/>
      <c r="C194" s="40"/>
      <c r="D194" s="195" t="s">
        <v>126</v>
      </c>
      <c r="E194" s="40"/>
      <c r="F194" s="196" t="s">
        <v>539</v>
      </c>
      <c r="G194" s="40"/>
      <c r="H194" s="40"/>
      <c r="I194" s="197"/>
      <c r="J194" s="40"/>
      <c r="K194" s="40"/>
      <c r="L194" s="44"/>
      <c r="M194" s="198"/>
      <c r="N194" s="199"/>
      <c r="O194" s="84"/>
      <c r="P194" s="84"/>
      <c r="Q194" s="84"/>
      <c r="R194" s="84"/>
      <c r="S194" s="84"/>
      <c r="T194" s="85"/>
      <c r="U194" s="38"/>
      <c r="V194" s="38"/>
      <c r="W194" s="38"/>
      <c r="X194" s="38"/>
      <c r="Y194" s="38"/>
      <c r="Z194" s="38"/>
      <c r="AA194" s="38"/>
      <c r="AB194" s="38"/>
      <c r="AC194" s="38"/>
      <c r="AD194" s="38"/>
      <c r="AE194" s="38"/>
      <c r="AT194" s="17" t="s">
        <v>126</v>
      </c>
      <c r="AU194" s="17" t="s">
        <v>82</v>
      </c>
    </row>
    <row r="195" s="2" customFormat="1" ht="37.8" customHeight="1">
      <c r="A195" s="38"/>
      <c r="B195" s="39"/>
      <c r="C195" s="182" t="s">
        <v>231</v>
      </c>
      <c r="D195" s="182" t="s">
        <v>119</v>
      </c>
      <c r="E195" s="183" t="s">
        <v>540</v>
      </c>
      <c r="F195" s="184" t="s">
        <v>541</v>
      </c>
      <c r="G195" s="185" t="s">
        <v>133</v>
      </c>
      <c r="H195" s="186">
        <v>27.562999999999999</v>
      </c>
      <c r="I195" s="187"/>
      <c r="J195" s="188">
        <f>ROUND(I195*H195,2)</f>
        <v>0</v>
      </c>
      <c r="K195" s="184" t="s">
        <v>123</v>
      </c>
      <c r="L195" s="44"/>
      <c r="M195" s="189" t="s">
        <v>19</v>
      </c>
      <c r="N195" s="190" t="s">
        <v>43</v>
      </c>
      <c r="O195" s="84"/>
      <c r="P195" s="191">
        <f>O195*H195</f>
        <v>0</v>
      </c>
      <c r="Q195" s="191">
        <v>0</v>
      </c>
      <c r="R195" s="191">
        <f>Q195*H195</f>
        <v>0</v>
      </c>
      <c r="S195" s="191">
        <v>0</v>
      </c>
      <c r="T195" s="192">
        <f>S195*H195</f>
        <v>0</v>
      </c>
      <c r="U195" s="38"/>
      <c r="V195" s="38"/>
      <c r="W195" s="38"/>
      <c r="X195" s="38"/>
      <c r="Y195" s="38"/>
      <c r="Z195" s="38"/>
      <c r="AA195" s="38"/>
      <c r="AB195" s="38"/>
      <c r="AC195" s="38"/>
      <c r="AD195" s="38"/>
      <c r="AE195" s="38"/>
      <c r="AR195" s="193" t="s">
        <v>124</v>
      </c>
      <c r="AT195" s="193" t="s">
        <v>119</v>
      </c>
      <c r="AU195" s="193" t="s">
        <v>82</v>
      </c>
      <c r="AY195" s="17" t="s">
        <v>125</v>
      </c>
      <c r="BE195" s="194">
        <f>IF(N195="základní",J195,0)</f>
        <v>0</v>
      </c>
      <c r="BF195" s="194">
        <f>IF(N195="snížená",J195,0)</f>
        <v>0</v>
      </c>
      <c r="BG195" s="194">
        <f>IF(N195="zákl. přenesená",J195,0)</f>
        <v>0</v>
      </c>
      <c r="BH195" s="194">
        <f>IF(N195="sníž. přenesená",J195,0)</f>
        <v>0</v>
      </c>
      <c r="BI195" s="194">
        <f>IF(N195="nulová",J195,0)</f>
        <v>0</v>
      </c>
      <c r="BJ195" s="17" t="s">
        <v>80</v>
      </c>
      <c r="BK195" s="194">
        <f>ROUND(I195*H195,2)</f>
        <v>0</v>
      </c>
      <c r="BL195" s="17" t="s">
        <v>124</v>
      </c>
      <c r="BM195" s="193" t="s">
        <v>292</v>
      </c>
    </row>
    <row r="196" s="2" customFormat="1">
      <c r="A196" s="38"/>
      <c r="B196" s="39"/>
      <c r="C196" s="40"/>
      <c r="D196" s="195" t="s">
        <v>126</v>
      </c>
      <c r="E196" s="40"/>
      <c r="F196" s="196" t="s">
        <v>541</v>
      </c>
      <c r="G196" s="40"/>
      <c r="H196" s="40"/>
      <c r="I196" s="197"/>
      <c r="J196" s="40"/>
      <c r="K196" s="40"/>
      <c r="L196" s="44"/>
      <c r="M196" s="198"/>
      <c r="N196" s="199"/>
      <c r="O196" s="84"/>
      <c r="P196" s="84"/>
      <c r="Q196" s="84"/>
      <c r="R196" s="84"/>
      <c r="S196" s="84"/>
      <c r="T196" s="85"/>
      <c r="U196" s="38"/>
      <c r="V196" s="38"/>
      <c r="W196" s="38"/>
      <c r="X196" s="38"/>
      <c r="Y196" s="38"/>
      <c r="Z196" s="38"/>
      <c r="AA196" s="38"/>
      <c r="AB196" s="38"/>
      <c r="AC196" s="38"/>
      <c r="AD196" s="38"/>
      <c r="AE196" s="38"/>
      <c r="AT196" s="17" t="s">
        <v>126</v>
      </c>
      <c r="AU196" s="17" t="s">
        <v>82</v>
      </c>
    </row>
    <row r="197" s="11" customFormat="1">
      <c r="A197" s="11"/>
      <c r="B197" s="200"/>
      <c r="C197" s="201"/>
      <c r="D197" s="195" t="s">
        <v>135</v>
      </c>
      <c r="E197" s="202" t="s">
        <v>19</v>
      </c>
      <c r="F197" s="203" t="s">
        <v>542</v>
      </c>
      <c r="G197" s="201"/>
      <c r="H197" s="204">
        <v>27.562999999999999</v>
      </c>
      <c r="I197" s="205"/>
      <c r="J197" s="201"/>
      <c r="K197" s="201"/>
      <c r="L197" s="206"/>
      <c r="M197" s="207"/>
      <c r="N197" s="208"/>
      <c r="O197" s="208"/>
      <c r="P197" s="208"/>
      <c r="Q197" s="208"/>
      <c r="R197" s="208"/>
      <c r="S197" s="208"/>
      <c r="T197" s="209"/>
      <c r="U197" s="11"/>
      <c r="V197" s="11"/>
      <c r="W197" s="11"/>
      <c r="X197" s="11"/>
      <c r="Y197" s="11"/>
      <c r="Z197" s="11"/>
      <c r="AA197" s="11"/>
      <c r="AB197" s="11"/>
      <c r="AC197" s="11"/>
      <c r="AD197" s="11"/>
      <c r="AE197" s="11"/>
      <c r="AT197" s="210" t="s">
        <v>135</v>
      </c>
      <c r="AU197" s="210" t="s">
        <v>82</v>
      </c>
      <c r="AV197" s="11" t="s">
        <v>82</v>
      </c>
      <c r="AW197" s="11" t="s">
        <v>33</v>
      </c>
      <c r="AX197" s="11" t="s">
        <v>72</v>
      </c>
      <c r="AY197" s="210" t="s">
        <v>125</v>
      </c>
    </row>
    <row r="198" s="13" customFormat="1">
      <c r="A198" s="13"/>
      <c r="B198" s="221"/>
      <c r="C198" s="222"/>
      <c r="D198" s="195" t="s">
        <v>135</v>
      </c>
      <c r="E198" s="223" t="s">
        <v>19</v>
      </c>
      <c r="F198" s="224" t="s">
        <v>141</v>
      </c>
      <c r="G198" s="222"/>
      <c r="H198" s="225">
        <v>27.562999999999999</v>
      </c>
      <c r="I198" s="226"/>
      <c r="J198" s="222"/>
      <c r="K198" s="222"/>
      <c r="L198" s="227"/>
      <c r="M198" s="228"/>
      <c r="N198" s="229"/>
      <c r="O198" s="229"/>
      <c r="P198" s="229"/>
      <c r="Q198" s="229"/>
      <c r="R198" s="229"/>
      <c r="S198" s="229"/>
      <c r="T198" s="230"/>
      <c r="U198" s="13"/>
      <c r="V198" s="13"/>
      <c r="W198" s="13"/>
      <c r="X198" s="13"/>
      <c r="Y198" s="13"/>
      <c r="Z198" s="13"/>
      <c r="AA198" s="13"/>
      <c r="AB198" s="13"/>
      <c r="AC198" s="13"/>
      <c r="AD198" s="13"/>
      <c r="AE198" s="13"/>
      <c r="AT198" s="231" t="s">
        <v>135</v>
      </c>
      <c r="AU198" s="231" t="s">
        <v>82</v>
      </c>
      <c r="AV198" s="13" t="s">
        <v>124</v>
      </c>
      <c r="AW198" s="13" t="s">
        <v>33</v>
      </c>
      <c r="AX198" s="13" t="s">
        <v>80</v>
      </c>
      <c r="AY198" s="231" t="s">
        <v>125</v>
      </c>
    </row>
    <row r="199" s="2" customFormat="1" ht="24.15" customHeight="1">
      <c r="A199" s="38"/>
      <c r="B199" s="39"/>
      <c r="C199" s="233" t="s">
        <v>294</v>
      </c>
      <c r="D199" s="233" t="s">
        <v>321</v>
      </c>
      <c r="E199" s="235" t="s">
        <v>543</v>
      </c>
      <c r="F199" s="236" t="s">
        <v>544</v>
      </c>
      <c r="G199" s="237" t="s">
        <v>144</v>
      </c>
      <c r="H199" s="238">
        <v>4.1340000000000003</v>
      </c>
      <c r="I199" s="239"/>
      <c r="J199" s="240">
        <f>ROUND(I199*H199,2)</f>
        <v>0</v>
      </c>
      <c r="K199" s="236" t="s">
        <v>123</v>
      </c>
      <c r="L199" s="241"/>
      <c r="M199" s="242" t="s">
        <v>19</v>
      </c>
      <c r="N199" s="243" t="s">
        <v>43</v>
      </c>
      <c r="O199" s="84"/>
      <c r="P199" s="191">
        <f>O199*H199</f>
        <v>0</v>
      </c>
      <c r="Q199" s="191">
        <v>0</v>
      </c>
      <c r="R199" s="191">
        <f>Q199*H199</f>
        <v>0</v>
      </c>
      <c r="S199" s="191">
        <v>0</v>
      </c>
      <c r="T199" s="192">
        <f>S199*H199</f>
        <v>0</v>
      </c>
      <c r="U199" s="38"/>
      <c r="V199" s="38"/>
      <c r="W199" s="38"/>
      <c r="X199" s="38"/>
      <c r="Y199" s="38"/>
      <c r="Z199" s="38"/>
      <c r="AA199" s="38"/>
      <c r="AB199" s="38"/>
      <c r="AC199" s="38"/>
      <c r="AD199" s="38"/>
      <c r="AE199" s="38"/>
      <c r="AR199" s="193" t="s">
        <v>145</v>
      </c>
      <c r="AT199" s="193" t="s">
        <v>321</v>
      </c>
      <c r="AU199" s="193" t="s">
        <v>82</v>
      </c>
      <c r="AY199" s="17" t="s">
        <v>125</v>
      </c>
      <c r="BE199" s="194">
        <f>IF(N199="základní",J199,0)</f>
        <v>0</v>
      </c>
      <c r="BF199" s="194">
        <f>IF(N199="snížená",J199,0)</f>
        <v>0</v>
      </c>
      <c r="BG199" s="194">
        <f>IF(N199="zákl. přenesená",J199,0)</f>
        <v>0</v>
      </c>
      <c r="BH199" s="194">
        <f>IF(N199="sníž. přenesená",J199,0)</f>
        <v>0</v>
      </c>
      <c r="BI199" s="194">
        <f>IF(N199="nulová",J199,0)</f>
        <v>0</v>
      </c>
      <c r="BJ199" s="17" t="s">
        <v>80</v>
      </c>
      <c r="BK199" s="194">
        <f>ROUND(I199*H199,2)</f>
        <v>0</v>
      </c>
      <c r="BL199" s="17" t="s">
        <v>124</v>
      </c>
      <c r="BM199" s="193" t="s">
        <v>297</v>
      </c>
    </row>
    <row r="200" s="2" customFormat="1">
      <c r="A200" s="38"/>
      <c r="B200" s="39"/>
      <c r="C200" s="40"/>
      <c r="D200" s="195" t="s">
        <v>126</v>
      </c>
      <c r="E200" s="40"/>
      <c r="F200" s="196" t="s">
        <v>544</v>
      </c>
      <c r="G200" s="40"/>
      <c r="H200" s="40"/>
      <c r="I200" s="197"/>
      <c r="J200" s="40"/>
      <c r="K200" s="40"/>
      <c r="L200" s="44"/>
      <c r="M200" s="198"/>
      <c r="N200" s="199"/>
      <c r="O200" s="84"/>
      <c r="P200" s="84"/>
      <c r="Q200" s="84"/>
      <c r="R200" s="84"/>
      <c r="S200" s="84"/>
      <c r="T200" s="85"/>
      <c r="U200" s="38"/>
      <c r="V200" s="38"/>
      <c r="W200" s="38"/>
      <c r="X200" s="38"/>
      <c r="Y200" s="38"/>
      <c r="Z200" s="38"/>
      <c r="AA200" s="38"/>
      <c r="AB200" s="38"/>
      <c r="AC200" s="38"/>
      <c r="AD200" s="38"/>
      <c r="AE200" s="38"/>
      <c r="AT200" s="17" t="s">
        <v>126</v>
      </c>
      <c r="AU200" s="17" t="s">
        <v>82</v>
      </c>
    </row>
    <row r="201" s="11" customFormat="1">
      <c r="A201" s="11"/>
      <c r="B201" s="200"/>
      <c r="C201" s="201"/>
      <c r="D201" s="195" t="s">
        <v>135</v>
      </c>
      <c r="E201" s="202" t="s">
        <v>19</v>
      </c>
      <c r="F201" s="203" t="s">
        <v>545</v>
      </c>
      <c r="G201" s="201"/>
      <c r="H201" s="204">
        <v>4.1340000000000003</v>
      </c>
      <c r="I201" s="205"/>
      <c r="J201" s="201"/>
      <c r="K201" s="201"/>
      <c r="L201" s="206"/>
      <c r="M201" s="207"/>
      <c r="N201" s="208"/>
      <c r="O201" s="208"/>
      <c r="P201" s="208"/>
      <c r="Q201" s="208"/>
      <c r="R201" s="208"/>
      <c r="S201" s="208"/>
      <c r="T201" s="209"/>
      <c r="U201" s="11"/>
      <c r="V201" s="11"/>
      <c r="W201" s="11"/>
      <c r="X201" s="11"/>
      <c r="Y201" s="11"/>
      <c r="Z201" s="11"/>
      <c r="AA201" s="11"/>
      <c r="AB201" s="11"/>
      <c r="AC201" s="11"/>
      <c r="AD201" s="11"/>
      <c r="AE201" s="11"/>
      <c r="AT201" s="210" t="s">
        <v>135</v>
      </c>
      <c r="AU201" s="210" t="s">
        <v>82</v>
      </c>
      <c r="AV201" s="11" t="s">
        <v>82</v>
      </c>
      <c r="AW201" s="11" t="s">
        <v>33</v>
      </c>
      <c r="AX201" s="11" t="s">
        <v>72</v>
      </c>
      <c r="AY201" s="210" t="s">
        <v>125</v>
      </c>
    </row>
    <row r="202" s="13" customFormat="1">
      <c r="A202" s="13"/>
      <c r="B202" s="221"/>
      <c r="C202" s="222"/>
      <c r="D202" s="195" t="s">
        <v>135</v>
      </c>
      <c r="E202" s="223" t="s">
        <v>19</v>
      </c>
      <c r="F202" s="224" t="s">
        <v>141</v>
      </c>
      <c r="G202" s="222"/>
      <c r="H202" s="225">
        <v>4.1340000000000003</v>
      </c>
      <c r="I202" s="226"/>
      <c r="J202" s="222"/>
      <c r="K202" s="222"/>
      <c r="L202" s="227"/>
      <c r="M202" s="228"/>
      <c r="N202" s="229"/>
      <c r="O202" s="229"/>
      <c r="P202" s="229"/>
      <c r="Q202" s="229"/>
      <c r="R202" s="229"/>
      <c r="S202" s="229"/>
      <c r="T202" s="230"/>
      <c r="U202" s="13"/>
      <c r="V202" s="13"/>
      <c r="W202" s="13"/>
      <c r="X202" s="13"/>
      <c r="Y202" s="13"/>
      <c r="Z202" s="13"/>
      <c r="AA202" s="13"/>
      <c r="AB202" s="13"/>
      <c r="AC202" s="13"/>
      <c r="AD202" s="13"/>
      <c r="AE202" s="13"/>
      <c r="AT202" s="231" t="s">
        <v>135</v>
      </c>
      <c r="AU202" s="231" t="s">
        <v>82</v>
      </c>
      <c r="AV202" s="13" t="s">
        <v>124</v>
      </c>
      <c r="AW202" s="13" t="s">
        <v>33</v>
      </c>
      <c r="AX202" s="13" t="s">
        <v>80</v>
      </c>
      <c r="AY202" s="231" t="s">
        <v>125</v>
      </c>
    </row>
    <row r="203" s="2" customFormat="1" ht="21.75" customHeight="1">
      <c r="A203" s="38"/>
      <c r="B203" s="39"/>
      <c r="C203" s="233" t="s">
        <v>236</v>
      </c>
      <c r="D203" s="233" t="s">
        <v>321</v>
      </c>
      <c r="E203" s="235" t="s">
        <v>546</v>
      </c>
      <c r="F203" s="236" t="s">
        <v>547</v>
      </c>
      <c r="G203" s="237" t="s">
        <v>144</v>
      </c>
      <c r="H203" s="238">
        <v>4.1340000000000003</v>
      </c>
      <c r="I203" s="239"/>
      <c r="J203" s="240">
        <f>ROUND(I203*H203,2)</f>
        <v>0</v>
      </c>
      <c r="K203" s="236" t="s">
        <v>123</v>
      </c>
      <c r="L203" s="241"/>
      <c r="M203" s="242" t="s">
        <v>19</v>
      </c>
      <c r="N203" s="243" t="s">
        <v>43</v>
      </c>
      <c r="O203" s="84"/>
      <c r="P203" s="191">
        <f>O203*H203</f>
        <v>0</v>
      </c>
      <c r="Q203" s="191">
        <v>0</v>
      </c>
      <c r="R203" s="191">
        <f>Q203*H203</f>
        <v>0</v>
      </c>
      <c r="S203" s="191">
        <v>0</v>
      </c>
      <c r="T203" s="192">
        <f>S203*H203</f>
        <v>0</v>
      </c>
      <c r="U203" s="38"/>
      <c r="V203" s="38"/>
      <c r="W203" s="38"/>
      <c r="X203" s="38"/>
      <c r="Y203" s="38"/>
      <c r="Z203" s="38"/>
      <c r="AA203" s="38"/>
      <c r="AB203" s="38"/>
      <c r="AC203" s="38"/>
      <c r="AD203" s="38"/>
      <c r="AE203" s="38"/>
      <c r="AR203" s="193" t="s">
        <v>145</v>
      </c>
      <c r="AT203" s="193" t="s">
        <v>321</v>
      </c>
      <c r="AU203" s="193" t="s">
        <v>82</v>
      </c>
      <c r="AY203" s="17" t="s">
        <v>125</v>
      </c>
      <c r="BE203" s="194">
        <f>IF(N203="základní",J203,0)</f>
        <v>0</v>
      </c>
      <c r="BF203" s="194">
        <f>IF(N203="snížená",J203,0)</f>
        <v>0</v>
      </c>
      <c r="BG203" s="194">
        <f>IF(N203="zákl. přenesená",J203,0)</f>
        <v>0</v>
      </c>
      <c r="BH203" s="194">
        <f>IF(N203="sníž. přenesená",J203,0)</f>
        <v>0</v>
      </c>
      <c r="BI203" s="194">
        <f>IF(N203="nulová",J203,0)</f>
        <v>0</v>
      </c>
      <c r="BJ203" s="17" t="s">
        <v>80</v>
      </c>
      <c r="BK203" s="194">
        <f>ROUND(I203*H203,2)</f>
        <v>0</v>
      </c>
      <c r="BL203" s="17" t="s">
        <v>124</v>
      </c>
      <c r="BM203" s="193" t="s">
        <v>301</v>
      </c>
    </row>
    <row r="204" s="2" customFormat="1">
      <c r="A204" s="38"/>
      <c r="B204" s="39"/>
      <c r="C204" s="40"/>
      <c r="D204" s="195" t="s">
        <v>126</v>
      </c>
      <c r="E204" s="40"/>
      <c r="F204" s="196" t="s">
        <v>547</v>
      </c>
      <c r="G204" s="40"/>
      <c r="H204" s="40"/>
      <c r="I204" s="197"/>
      <c r="J204" s="40"/>
      <c r="K204" s="40"/>
      <c r="L204" s="44"/>
      <c r="M204" s="198"/>
      <c r="N204" s="199"/>
      <c r="O204" s="84"/>
      <c r="P204" s="84"/>
      <c r="Q204" s="84"/>
      <c r="R204" s="84"/>
      <c r="S204" s="84"/>
      <c r="T204" s="85"/>
      <c r="U204" s="38"/>
      <c r="V204" s="38"/>
      <c r="W204" s="38"/>
      <c r="X204" s="38"/>
      <c r="Y204" s="38"/>
      <c r="Z204" s="38"/>
      <c r="AA204" s="38"/>
      <c r="AB204" s="38"/>
      <c r="AC204" s="38"/>
      <c r="AD204" s="38"/>
      <c r="AE204" s="38"/>
      <c r="AT204" s="17" t="s">
        <v>126</v>
      </c>
      <c r="AU204" s="17" t="s">
        <v>82</v>
      </c>
    </row>
    <row r="205" s="11" customFormat="1">
      <c r="A205" s="11"/>
      <c r="B205" s="200"/>
      <c r="C205" s="201"/>
      <c r="D205" s="195" t="s">
        <v>135</v>
      </c>
      <c r="E205" s="202" t="s">
        <v>19</v>
      </c>
      <c r="F205" s="203" t="s">
        <v>545</v>
      </c>
      <c r="G205" s="201"/>
      <c r="H205" s="204">
        <v>4.1340000000000003</v>
      </c>
      <c r="I205" s="205"/>
      <c r="J205" s="201"/>
      <c r="K205" s="201"/>
      <c r="L205" s="206"/>
      <c r="M205" s="207"/>
      <c r="N205" s="208"/>
      <c r="O205" s="208"/>
      <c r="P205" s="208"/>
      <c r="Q205" s="208"/>
      <c r="R205" s="208"/>
      <c r="S205" s="208"/>
      <c r="T205" s="209"/>
      <c r="U205" s="11"/>
      <c r="V205" s="11"/>
      <c r="W205" s="11"/>
      <c r="X205" s="11"/>
      <c r="Y205" s="11"/>
      <c r="Z205" s="11"/>
      <c r="AA205" s="11"/>
      <c r="AB205" s="11"/>
      <c r="AC205" s="11"/>
      <c r="AD205" s="11"/>
      <c r="AE205" s="11"/>
      <c r="AT205" s="210" t="s">
        <v>135</v>
      </c>
      <c r="AU205" s="210" t="s">
        <v>82</v>
      </c>
      <c r="AV205" s="11" t="s">
        <v>82</v>
      </c>
      <c r="AW205" s="11" t="s">
        <v>33</v>
      </c>
      <c r="AX205" s="11" t="s">
        <v>72</v>
      </c>
      <c r="AY205" s="210" t="s">
        <v>125</v>
      </c>
    </row>
    <row r="206" s="13" customFormat="1">
      <c r="A206" s="13"/>
      <c r="B206" s="221"/>
      <c r="C206" s="222"/>
      <c r="D206" s="195" t="s">
        <v>135</v>
      </c>
      <c r="E206" s="223" t="s">
        <v>19</v>
      </c>
      <c r="F206" s="224" t="s">
        <v>141</v>
      </c>
      <c r="G206" s="222"/>
      <c r="H206" s="225">
        <v>4.1340000000000003</v>
      </c>
      <c r="I206" s="226"/>
      <c r="J206" s="222"/>
      <c r="K206" s="222"/>
      <c r="L206" s="227"/>
      <c r="M206" s="228"/>
      <c r="N206" s="229"/>
      <c r="O206" s="229"/>
      <c r="P206" s="229"/>
      <c r="Q206" s="229"/>
      <c r="R206" s="229"/>
      <c r="S206" s="229"/>
      <c r="T206" s="230"/>
      <c r="U206" s="13"/>
      <c r="V206" s="13"/>
      <c r="W206" s="13"/>
      <c r="X206" s="13"/>
      <c r="Y206" s="13"/>
      <c r="Z206" s="13"/>
      <c r="AA206" s="13"/>
      <c r="AB206" s="13"/>
      <c r="AC206" s="13"/>
      <c r="AD206" s="13"/>
      <c r="AE206" s="13"/>
      <c r="AT206" s="231" t="s">
        <v>135</v>
      </c>
      <c r="AU206" s="231" t="s">
        <v>82</v>
      </c>
      <c r="AV206" s="13" t="s">
        <v>124</v>
      </c>
      <c r="AW206" s="13" t="s">
        <v>33</v>
      </c>
      <c r="AX206" s="13" t="s">
        <v>80</v>
      </c>
      <c r="AY206" s="231" t="s">
        <v>125</v>
      </c>
    </row>
    <row r="207" s="2" customFormat="1" ht="24.15" customHeight="1">
      <c r="A207" s="38"/>
      <c r="B207" s="39"/>
      <c r="C207" s="233" t="s">
        <v>307</v>
      </c>
      <c r="D207" s="233" t="s">
        <v>321</v>
      </c>
      <c r="E207" s="235" t="s">
        <v>548</v>
      </c>
      <c r="F207" s="236" t="s">
        <v>549</v>
      </c>
      <c r="G207" s="237" t="s">
        <v>144</v>
      </c>
      <c r="H207" s="238">
        <v>3.4449999999999998</v>
      </c>
      <c r="I207" s="239"/>
      <c r="J207" s="240">
        <f>ROUND(I207*H207,2)</f>
        <v>0</v>
      </c>
      <c r="K207" s="236" t="s">
        <v>123</v>
      </c>
      <c r="L207" s="241"/>
      <c r="M207" s="242" t="s">
        <v>19</v>
      </c>
      <c r="N207" s="243" t="s">
        <v>43</v>
      </c>
      <c r="O207" s="84"/>
      <c r="P207" s="191">
        <f>O207*H207</f>
        <v>0</v>
      </c>
      <c r="Q207" s="191">
        <v>0</v>
      </c>
      <c r="R207" s="191">
        <f>Q207*H207</f>
        <v>0</v>
      </c>
      <c r="S207" s="191">
        <v>0</v>
      </c>
      <c r="T207" s="192">
        <f>S207*H207</f>
        <v>0</v>
      </c>
      <c r="U207" s="38"/>
      <c r="V207" s="38"/>
      <c r="W207" s="38"/>
      <c r="X207" s="38"/>
      <c r="Y207" s="38"/>
      <c r="Z207" s="38"/>
      <c r="AA207" s="38"/>
      <c r="AB207" s="38"/>
      <c r="AC207" s="38"/>
      <c r="AD207" s="38"/>
      <c r="AE207" s="38"/>
      <c r="AR207" s="193" t="s">
        <v>145</v>
      </c>
      <c r="AT207" s="193" t="s">
        <v>321</v>
      </c>
      <c r="AU207" s="193" t="s">
        <v>82</v>
      </c>
      <c r="AY207" s="17" t="s">
        <v>125</v>
      </c>
      <c r="BE207" s="194">
        <f>IF(N207="základní",J207,0)</f>
        <v>0</v>
      </c>
      <c r="BF207" s="194">
        <f>IF(N207="snížená",J207,0)</f>
        <v>0</v>
      </c>
      <c r="BG207" s="194">
        <f>IF(N207="zákl. přenesená",J207,0)</f>
        <v>0</v>
      </c>
      <c r="BH207" s="194">
        <f>IF(N207="sníž. přenesená",J207,0)</f>
        <v>0</v>
      </c>
      <c r="BI207" s="194">
        <f>IF(N207="nulová",J207,0)</f>
        <v>0</v>
      </c>
      <c r="BJ207" s="17" t="s">
        <v>80</v>
      </c>
      <c r="BK207" s="194">
        <f>ROUND(I207*H207,2)</f>
        <v>0</v>
      </c>
      <c r="BL207" s="17" t="s">
        <v>124</v>
      </c>
      <c r="BM207" s="193" t="s">
        <v>167</v>
      </c>
    </row>
    <row r="208" s="2" customFormat="1">
      <c r="A208" s="38"/>
      <c r="B208" s="39"/>
      <c r="C208" s="40"/>
      <c r="D208" s="195" t="s">
        <v>126</v>
      </c>
      <c r="E208" s="40"/>
      <c r="F208" s="196" t="s">
        <v>549</v>
      </c>
      <c r="G208" s="40"/>
      <c r="H208" s="40"/>
      <c r="I208" s="197"/>
      <c r="J208" s="40"/>
      <c r="K208" s="40"/>
      <c r="L208" s="44"/>
      <c r="M208" s="198"/>
      <c r="N208" s="199"/>
      <c r="O208" s="84"/>
      <c r="P208" s="84"/>
      <c r="Q208" s="84"/>
      <c r="R208" s="84"/>
      <c r="S208" s="84"/>
      <c r="T208" s="85"/>
      <c r="U208" s="38"/>
      <c r="V208" s="38"/>
      <c r="W208" s="38"/>
      <c r="X208" s="38"/>
      <c r="Y208" s="38"/>
      <c r="Z208" s="38"/>
      <c r="AA208" s="38"/>
      <c r="AB208" s="38"/>
      <c r="AC208" s="38"/>
      <c r="AD208" s="38"/>
      <c r="AE208" s="38"/>
      <c r="AT208" s="17" t="s">
        <v>126</v>
      </c>
      <c r="AU208" s="17" t="s">
        <v>82</v>
      </c>
    </row>
    <row r="209" s="11" customFormat="1">
      <c r="A209" s="11"/>
      <c r="B209" s="200"/>
      <c r="C209" s="201"/>
      <c r="D209" s="195" t="s">
        <v>135</v>
      </c>
      <c r="E209" s="202" t="s">
        <v>19</v>
      </c>
      <c r="F209" s="203" t="s">
        <v>550</v>
      </c>
      <c r="G209" s="201"/>
      <c r="H209" s="204">
        <v>3.4449999999999998</v>
      </c>
      <c r="I209" s="205"/>
      <c r="J209" s="201"/>
      <c r="K209" s="201"/>
      <c r="L209" s="206"/>
      <c r="M209" s="207"/>
      <c r="N209" s="208"/>
      <c r="O209" s="208"/>
      <c r="P209" s="208"/>
      <c r="Q209" s="208"/>
      <c r="R209" s="208"/>
      <c r="S209" s="208"/>
      <c r="T209" s="209"/>
      <c r="U209" s="11"/>
      <c r="V209" s="11"/>
      <c r="W209" s="11"/>
      <c r="X209" s="11"/>
      <c r="Y209" s="11"/>
      <c r="Z209" s="11"/>
      <c r="AA209" s="11"/>
      <c r="AB209" s="11"/>
      <c r="AC209" s="11"/>
      <c r="AD209" s="11"/>
      <c r="AE209" s="11"/>
      <c r="AT209" s="210" t="s">
        <v>135</v>
      </c>
      <c r="AU209" s="210" t="s">
        <v>82</v>
      </c>
      <c r="AV209" s="11" t="s">
        <v>82</v>
      </c>
      <c r="AW209" s="11" t="s">
        <v>33</v>
      </c>
      <c r="AX209" s="11" t="s">
        <v>72</v>
      </c>
      <c r="AY209" s="210" t="s">
        <v>125</v>
      </c>
    </row>
    <row r="210" s="13" customFormat="1">
      <c r="A210" s="13"/>
      <c r="B210" s="221"/>
      <c r="C210" s="222"/>
      <c r="D210" s="195" t="s">
        <v>135</v>
      </c>
      <c r="E210" s="223" t="s">
        <v>19</v>
      </c>
      <c r="F210" s="224" t="s">
        <v>141</v>
      </c>
      <c r="G210" s="222"/>
      <c r="H210" s="225">
        <v>3.4449999999999998</v>
      </c>
      <c r="I210" s="226"/>
      <c r="J210" s="222"/>
      <c r="K210" s="222"/>
      <c r="L210" s="227"/>
      <c r="M210" s="228"/>
      <c r="N210" s="229"/>
      <c r="O210" s="229"/>
      <c r="P210" s="229"/>
      <c r="Q210" s="229"/>
      <c r="R210" s="229"/>
      <c r="S210" s="229"/>
      <c r="T210" s="230"/>
      <c r="U210" s="13"/>
      <c r="V210" s="13"/>
      <c r="W210" s="13"/>
      <c r="X210" s="13"/>
      <c r="Y210" s="13"/>
      <c r="Z210" s="13"/>
      <c r="AA210" s="13"/>
      <c r="AB210" s="13"/>
      <c r="AC210" s="13"/>
      <c r="AD210" s="13"/>
      <c r="AE210" s="13"/>
      <c r="AT210" s="231" t="s">
        <v>135</v>
      </c>
      <c r="AU210" s="231" t="s">
        <v>82</v>
      </c>
      <c r="AV210" s="13" t="s">
        <v>124</v>
      </c>
      <c r="AW210" s="13" t="s">
        <v>33</v>
      </c>
      <c r="AX210" s="13" t="s">
        <v>80</v>
      </c>
      <c r="AY210" s="231" t="s">
        <v>125</v>
      </c>
    </row>
    <row r="211" s="2" customFormat="1" ht="16.5" customHeight="1">
      <c r="A211" s="38"/>
      <c r="B211" s="39"/>
      <c r="C211" s="233" t="s">
        <v>241</v>
      </c>
      <c r="D211" s="233" t="s">
        <v>321</v>
      </c>
      <c r="E211" s="235" t="s">
        <v>551</v>
      </c>
      <c r="F211" s="236" t="s">
        <v>552</v>
      </c>
      <c r="G211" s="237" t="s">
        <v>122</v>
      </c>
      <c r="H211" s="238">
        <v>2</v>
      </c>
      <c r="I211" s="239"/>
      <c r="J211" s="240">
        <f>ROUND(I211*H211,2)</f>
        <v>0</v>
      </c>
      <c r="K211" s="236" t="s">
        <v>123</v>
      </c>
      <c r="L211" s="241"/>
      <c r="M211" s="242" t="s">
        <v>19</v>
      </c>
      <c r="N211" s="243" t="s">
        <v>43</v>
      </c>
      <c r="O211" s="84"/>
      <c r="P211" s="191">
        <f>O211*H211</f>
        <v>0</v>
      </c>
      <c r="Q211" s="191">
        <v>0</v>
      </c>
      <c r="R211" s="191">
        <f>Q211*H211</f>
        <v>0</v>
      </c>
      <c r="S211" s="191">
        <v>0</v>
      </c>
      <c r="T211" s="192">
        <f>S211*H211</f>
        <v>0</v>
      </c>
      <c r="U211" s="38"/>
      <c r="V211" s="38"/>
      <c r="W211" s="38"/>
      <c r="X211" s="38"/>
      <c r="Y211" s="38"/>
      <c r="Z211" s="38"/>
      <c r="AA211" s="38"/>
      <c r="AB211" s="38"/>
      <c r="AC211" s="38"/>
      <c r="AD211" s="38"/>
      <c r="AE211" s="38"/>
      <c r="AR211" s="193" t="s">
        <v>145</v>
      </c>
      <c r="AT211" s="193" t="s">
        <v>321</v>
      </c>
      <c r="AU211" s="193" t="s">
        <v>82</v>
      </c>
      <c r="AY211" s="17" t="s">
        <v>125</v>
      </c>
      <c r="BE211" s="194">
        <f>IF(N211="základní",J211,0)</f>
        <v>0</v>
      </c>
      <c r="BF211" s="194">
        <f>IF(N211="snížená",J211,0)</f>
        <v>0</v>
      </c>
      <c r="BG211" s="194">
        <f>IF(N211="zákl. přenesená",J211,0)</f>
        <v>0</v>
      </c>
      <c r="BH211" s="194">
        <f>IF(N211="sníž. přenesená",J211,0)</f>
        <v>0</v>
      </c>
      <c r="BI211" s="194">
        <f>IF(N211="nulová",J211,0)</f>
        <v>0</v>
      </c>
      <c r="BJ211" s="17" t="s">
        <v>80</v>
      </c>
      <c r="BK211" s="194">
        <f>ROUND(I211*H211,2)</f>
        <v>0</v>
      </c>
      <c r="BL211" s="17" t="s">
        <v>124</v>
      </c>
      <c r="BM211" s="193" t="s">
        <v>309</v>
      </c>
    </row>
    <row r="212" s="2" customFormat="1">
      <c r="A212" s="38"/>
      <c r="B212" s="39"/>
      <c r="C212" s="40"/>
      <c r="D212" s="195" t="s">
        <v>126</v>
      </c>
      <c r="E212" s="40"/>
      <c r="F212" s="196" t="s">
        <v>552</v>
      </c>
      <c r="G212" s="40"/>
      <c r="H212" s="40"/>
      <c r="I212" s="197"/>
      <c r="J212" s="40"/>
      <c r="K212" s="40"/>
      <c r="L212" s="44"/>
      <c r="M212" s="198"/>
      <c r="N212" s="199"/>
      <c r="O212" s="84"/>
      <c r="P212" s="84"/>
      <c r="Q212" s="84"/>
      <c r="R212" s="84"/>
      <c r="S212" s="84"/>
      <c r="T212" s="85"/>
      <c r="U212" s="38"/>
      <c r="V212" s="38"/>
      <c r="W212" s="38"/>
      <c r="X212" s="38"/>
      <c r="Y212" s="38"/>
      <c r="Z212" s="38"/>
      <c r="AA212" s="38"/>
      <c r="AB212" s="38"/>
      <c r="AC212" s="38"/>
      <c r="AD212" s="38"/>
      <c r="AE212" s="38"/>
      <c r="AT212" s="17" t="s">
        <v>126</v>
      </c>
      <c r="AU212" s="17" t="s">
        <v>82</v>
      </c>
    </row>
    <row r="213" s="2" customFormat="1" ht="55.5" customHeight="1">
      <c r="A213" s="38"/>
      <c r="B213" s="39"/>
      <c r="C213" s="182" t="s">
        <v>310</v>
      </c>
      <c r="D213" s="182" t="s">
        <v>119</v>
      </c>
      <c r="E213" s="183" t="s">
        <v>154</v>
      </c>
      <c r="F213" s="184" t="s">
        <v>155</v>
      </c>
      <c r="G213" s="185" t="s">
        <v>144</v>
      </c>
      <c r="H213" s="186">
        <v>11.714</v>
      </c>
      <c r="I213" s="187"/>
      <c r="J213" s="188">
        <f>ROUND(I213*H213,2)</f>
        <v>0</v>
      </c>
      <c r="K213" s="184" t="s">
        <v>123</v>
      </c>
      <c r="L213" s="44"/>
      <c r="M213" s="189" t="s">
        <v>19</v>
      </c>
      <c r="N213" s="190" t="s">
        <v>43</v>
      </c>
      <c r="O213" s="84"/>
      <c r="P213" s="191">
        <f>O213*H213</f>
        <v>0</v>
      </c>
      <c r="Q213" s="191">
        <v>0</v>
      </c>
      <c r="R213" s="191">
        <f>Q213*H213</f>
        <v>0</v>
      </c>
      <c r="S213" s="191">
        <v>0</v>
      </c>
      <c r="T213" s="192">
        <f>S213*H213</f>
        <v>0</v>
      </c>
      <c r="U213" s="38"/>
      <c r="V213" s="38"/>
      <c r="W213" s="38"/>
      <c r="X213" s="38"/>
      <c r="Y213" s="38"/>
      <c r="Z213" s="38"/>
      <c r="AA213" s="38"/>
      <c r="AB213" s="38"/>
      <c r="AC213" s="38"/>
      <c r="AD213" s="38"/>
      <c r="AE213" s="38"/>
      <c r="AR213" s="193" t="s">
        <v>124</v>
      </c>
      <c r="AT213" s="193" t="s">
        <v>119</v>
      </c>
      <c r="AU213" s="193" t="s">
        <v>82</v>
      </c>
      <c r="AY213" s="17" t="s">
        <v>125</v>
      </c>
      <c r="BE213" s="194">
        <f>IF(N213="základní",J213,0)</f>
        <v>0</v>
      </c>
      <c r="BF213" s="194">
        <f>IF(N213="snížená",J213,0)</f>
        <v>0</v>
      </c>
      <c r="BG213" s="194">
        <f>IF(N213="zákl. přenesená",J213,0)</f>
        <v>0</v>
      </c>
      <c r="BH213" s="194">
        <f>IF(N213="sníž. přenesená",J213,0)</f>
        <v>0</v>
      </c>
      <c r="BI213" s="194">
        <f>IF(N213="nulová",J213,0)</f>
        <v>0</v>
      </c>
      <c r="BJ213" s="17" t="s">
        <v>80</v>
      </c>
      <c r="BK213" s="194">
        <f>ROUND(I213*H213,2)</f>
        <v>0</v>
      </c>
      <c r="BL213" s="17" t="s">
        <v>124</v>
      </c>
      <c r="BM213" s="193" t="s">
        <v>313</v>
      </c>
    </row>
    <row r="214" s="2" customFormat="1">
      <c r="A214" s="38"/>
      <c r="B214" s="39"/>
      <c r="C214" s="40"/>
      <c r="D214" s="195" t="s">
        <v>126</v>
      </c>
      <c r="E214" s="40"/>
      <c r="F214" s="196" t="s">
        <v>155</v>
      </c>
      <c r="G214" s="40"/>
      <c r="H214" s="40"/>
      <c r="I214" s="197"/>
      <c r="J214" s="40"/>
      <c r="K214" s="40"/>
      <c r="L214" s="44"/>
      <c r="M214" s="198"/>
      <c r="N214" s="199"/>
      <c r="O214" s="84"/>
      <c r="P214" s="84"/>
      <c r="Q214" s="84"/>
      <c r="R214" s="84"/>
      <c r="S214" s="84"/>
      <c r="T214" s="85"/>
      <c r="U214" s="38"/>
      <c r="V214" s="38"/>
      <c r="W214" s="38"/>
      <c r="X214" s="38"/>
      <c r="Y214" s="38"/>
      <c r="Z214" s="38"/>
      <c r="AA214" s="38"/>
      <c r="AB214" s="38"/>
      <c r="AC214" s="38"/>
      <c r="AD214" s="38"/>
      <c r="AE214" s="38"/>
      <c r="AT214" s="17" t="s">
        <v>126</v>
      </c>
      <c r="AU214" s="17" t="s">
        <v>82</v>
      </c>
    </row>
    <row r="215" s="11" customFormat="1">
      <c r="A215" s="11"/>
      <c r="B215" s="200"/>
      <c r="C215" s="201"/>
      <c r="D215" s="195" t="s">
        <v>135</v>
      </c>
      <c r="E215" s="202" t="s">
        <v>19</v>
      </c>
      <c r="F215" s="203" t="s">
        <v>553</v>
      </c>
      <c r="G215" s="201"/>
      <c r="H215" s="204">
        <v>11.714</v>
      </c>
      <c r="I215" s="205"/>
      <c r="J215" s="201"/>
      <c r="K215" s="201"/>
      <c r="L215" s="206"/>
      <c r="M215" s="207"/>
      <c r="N215" s="208"/>
      <c r="O215" s="208"/>
      <c r="P215" s="208"/>
      <c r="Q215" s="208"/>
      <c r="R215" s="208"/>
      <c r="S215" s="208"/>
      <c r="T215" s="209"/>
      <c r="U215" s="11"/>
      <c r="V215" s="11"/>
      <c r="W215" s="11"/>
      <c r="X215" s="11"/>
      <c r="Y215" s="11"/>
      <c r="Z215" s="11"/>
      <c r="AA215" s="11"/>
      <c r="AB215" s="11"/>
      <c r="AC215" s="11"/>
      <c r="AD215" s="11"/>
      <c r="AE215" s="11"/>
      <c r="AT215" s="210" t="s">
        <v>135</v>
      </c>
      <c r="AU215" s="210" t="s">
        <v>82</v>
      </c>
      <c r="AV215" s="11" t="s">
        <v>82</v>
      </c>
      <c r="AW215" s="11" t="s">
        <v>33</v>
      </c>
      <c r="AX215" s="11" t="s">
        <v>72</v>
      </c>
      <c r="AY215" s="210" t="s">
        <v>125</v>
      </c>
    </row>
    <row r="216" s="13" customFormat="1">
      <c r="A216" s="13"/>
      <c r="B216" s="221"/>
      <c r="C216" s="222"/>
      <c r="D216" s="195" t="s">
        <v>135</v>
      </c>
      <c r="E216" s="223" t="s">
        <v>19</v>
      </c>
      <c r="F216" s="224" t="s">
        <v>141</v>
      </c>
      <c r="G216" s="222"/>
      <c r="H216" s="225">
        <v>11.714</v>
      </c>
      <c r="I216" s="226"/>
      <c r="J216" s="222"/>
      <c r="K216" s="222"/>
      <c r="L216" s="227"/>
      <c r="M216" s="228"/>
      <c r="N216" s="229"/>
      <c r="O216" s="229"/>
      <c r="P216" s="229"/>
      <c r="Q216" s="229"/>
      <c r="R216" s="229"/>
      <c r="S216" s="229"/>
      <c r="T216" s="230"/>
      <c r="U216" s="13"/>
      <c r="V216" s="13"/>
      <c r="W216" s="13"/>
      <c r="X216" s="13"/>
      <c r="Y216" s="13"/>
      <c r="Z216" s="13"/>
      <c r="AA216" s="13"/>
      <c r="AB216" s="13"/>
      <c r="AC216" s="13"/>
      <c r="AD216" s="13"/>
      <c r="AE216" s="13"/>
      <c r="AT216" s="231" t="s">
        <v>135</v>
      </c>
      <c r="AU216" s="231" t="s">
        <v>82</v>
      </c>
      <c r="AV216" s="13" t="s">
        <v>124</v>
      </c>
      <c r="AW216" s="13" t="s">
        <v>33</v>
      </c>
      <c r="AX216" s="13" t="s">
        <v>80</v>
      </c>
      <c r="AY216" s="231" t="s">
        <v>125</v>
      </c>
    </row>
    <row r="217" s="2" customFormat="1" ht="24.15" customHeight="1">
      <c r="A217" s="38"/>
      <c r="B217" s="39"/>
      <c r="C217" s="182" t="s">
        <v>245</v>
      </c>
      <c r="D217" s="182" t="s">
        <v>119</v>
      </c>
      <c r="E217" s="183" t="s">
        <v>554</v>
      </c>
      <c r="F217" s="184" t="s">
        <v>555</v>
      </c>
      <c r="G217" s="185" t="s">
        <v>170</v>
      </c>
      <c r="H217" s="186">
        <v>10.5</v>
      </c>
      <c r="I217" s="187"/>
      <c r="J217" s="188">
        <f>ROUND(I217*H217,2)</f>
        <v>0</v>
      </c>
      <c r="K217" s="184" t="s">
        <v>19</v>
      </c>
      <c r="L217" s="44"/>
      <c r="M217" s="189" t="s">
        <v>19</v>
      </c>
      <c r="N217" s="190" t="s">
        <v>43</v>
      </c>
      <c r="O217" s="84"/>
      <c r="P217" s="191">
        <f>O217*H217</f>
        <v>0</v>
      </c>
      <c r="Q217" s="191">
        <v>0</v>
      </c>
      <c r="R217" s="191">
        <f>Q217*H217</f>
        <v>0</v>
      </c>
      <c r="S217" s="191">
        <v>0</v>
      </c>
      <c r="T217" s="192">
        <f>S217*H217</f>
        <v>0</v>
      </c>
      <c r="U217" s="38"/>
      <c r="V217" s="38"/>
      <c r="W217" s="38"/>
      <c r="X217" s="38"/>
      <c r="Y217" s="38"/>
      <c r="Z217" s="38"/>
      <c r="AA217" s="38"/>
      <c r="AB217" s="38"/>
      <c r="AC217" s="38"/>
      <c r="AD217" s="38"/>
      <c r="AE217" s="38"/>
      <c r="AR217" s="193" t="s">
        <v>124</v>
      </c>
      <c r="AT217" s="193" t="s">
        <v>119</v>
      </c>
      <c r="AU217" s="193" t="s">
        <v>82</v>
      </c>
      <c r="AY217" s="17" t="s">
        <v>125</v>
      </c>
      <c r="BE217" s="194">
        <f>IF(N217="základní",J217,0)</f>
        <v>0</v>
      </c>
      <c r="BF217" s="194">
        <f>IF(N217="snížená",J217,0)</f>
        <v>0</v>
      </c>
      <c r="BG217" s="194">
        <f>IF(N217="zákl. přenesená",J217,0)</f>
        <v>0</v>
      </c>
      <c r="BH217" s="194">
        <f>IF(N217="sníž. přenesená",J217,0)</f>
        <v>0</v>
      </c>
      <c r="BI217" s="194">
        <f>IF(N217="nulová",J217,0)</f>
        <v>0</v>
      </c>
      <c r="BJ217" s="17" t="s">
        <v>80</v>
      </c>
      <c r="BK217" s="194">
        <f>ROUND(I217*H217,2)</f>
        <v>0</v>
      </c>
      <c r="BL217" s="17" t="s">
        <v>124</v>
      </c>
      <c r="BM217" s="193" t="s">
        <v>556</v>
      </c>
    </row>
    <row r="218" s="2" customFormat="1">
      <c r="A218" s="38"/>
      <c r="B218" s="39"/>
      <c r="C218" s="40"/>
      <c r="D218" s="195" t="s">
        <v>126</v>
      </c>
      <c r="E218" s="40"/>
      <c r="F218" s="196" t="s">
        <v>555</v>
      </c>
      <c r="G218" s="40"/>
      <c r="H218" s="40"/>
      <c r="I218" s="197"/>
      <c r="J218" s="40"/>
      <c r="K218" s="40"/>
      <c r="L218" s="44"/>
      <c r="M218" s="198"/>
      <c r="N218" s="199"/>
      <c r="O218" s="84"/>
      <c r="P218" s="84"/>
      <c r="Q218" s="84"/>
      <c r="R218" s="84"/>
      <c r="S218" s="84"/>
      <c r="T218" s="85"/>
      <c r="U218" s="38"/>
      <c r="V218" s="38"/>
      <c r="W218" s="38"/>
      <c r="X218" s="38"/>
      <c r="Y218" s="38"/>
      <c r="Z218" s="38"/>
      <c r="AA218" s="38"/>
      <c r="AB218" s="38"/>
      <c r="AC218" s="38"/>
      <c r="AD218" s="38"/>
      <c r="AE218" s="38"/>
      <c r="AT218" s="17" t="s">
        <v>126</v>
      </c>
      <c r="AU218" s="17" t="s">
        <v>82</v>
      </c>
    </row>
    <row r="219" s="11" customFormat="1">
      <c r="A219" s="11"/>
      <c r="B219" s="200"/>
      <c r="C219" s="201"/>
      <c r="D219" s="195" t="s">
        <v>135</v>
      </c>
      <c r="E219" s="202" t="s">
        <v>19</v>
      </c>
      <c r="F219" s="203" t="s">
        <v>557</v>
      </c>
      <c r="G219" s="201"/>
      <c r="H219" s="204">
        <v>10.5</v>
      </c>
      <c r="I219" s="205"/>
      <c r="J219" s="201"/>
      <c r="K219" s="201"/>
      <c r="L219" s="206"/>
      <c r="M219" s="207"/>
      <c r="N219" s="208"/>
      <c r="O219" s="208"/>
      <c r="P219" s="208"/>
      <c r="Q219" s="208"/>
      <c r="R219" s="208"/>
      <c r="S219" s="208"/>
      <c r="T219" s="209"/>
      <c r="U219" s="11"/>
      <c r="V219" s="11"/>
      <c r="W219" s="11"/>
      <c r="X219" s="11"/>
      <c r="Y219" s="11"/>
      <c r="Z219" s="11"/>
      <c r="AA219" s="11"/>
      <c r="AB219" s="11"/>
      <c r="AC219" s="11"/>
      <c r="AD219" s="11"/>
      <c r="AE219" s="11"/>
      <c r="AT219" s="210" t="s">
        <v>135</v>
      </c>
      <c r="AU219" s="210" t="s">
        <v>82</v>
      </c>
      <c r="AV219" s="11" t="s">
        <v>82</v>
      </c>
      <c r="AW219" s="11" t="s">
        <v>33</v>
      </c>
      <c r="AX219" s="11" t="s">
        <v>72</v>
      </c>
      <c r="AY219" s="210" t="s">
        <v>125</v>
      </c>
    </row>
    <row r="220" s="13" customFormat="1">
      <c r="A220" s="13"/>
      <c r="B220" s="221"/>
      <c r="C220" s="222"/>
      <c r="D220" s="195" t="s">
        <v>135</v>
      </c>
      <c r="E220" s="223" t="s">
        <v>19</v>
      </c>
      <c r="F220" s="224" t="s">
        <v>141</v>
      </c>
      <c r="G220" s="222"/>
      <c r="H220" s="225">
        <v>10.5</v>
      </c>
      <c r="I220" s="226"/>
      <c r="J220" s="222"/>
      <c r="K220" s="222"/>
      <c r="L220" s="227"/>
      <c r="M220" s="228"/>
      <c r="N220" s="229"/>
      <c r="O220" s="229"/>
      <c r="P220" s="229"/>
      <c r="Q220" s="229"/>
      <c r="R220" s="229"/>
      <c r="S220" s="229"/>
      <c r="T220" s="230"/>
      <c r="U220" s="13"/>
      <c r="V220" s="13"/>
      <c r="W220" s="13"/>
      <c r="X220" s="13"/>
      <c r="Y220" s="13"/>
      <c r="Z220" s="13"/>
      <c r="AA220" s="13"/>
      <c r="AB220" s="13"/>
      <c r="AC220" s="13"/>
      <c r="AD220" s="13"/>
      <c r="AE220" s="13"/>
      <c r="AT220" s="231" t="s">
        <v>135</v>
      </c>
      <c r="AU220" s="231" t="s">
        <v>82</v>
      </c>
      <c r="AV220" s="13" t="s">
        <v>124</v>
      </c>
      <c r="AW220" s="13" t="s">
        <v>33</v>
      </c>
      <c r="AX220" s="13" t="s">
        <v>80</v>
      </c>
      <c r="AY220" s="231" t="s">
        <v>125</v>
      </c>
    </row>
    <row r="221" s="2" customFormat="1" ht="24.15" customHeight="1">
      <c r="A221" s="38"/>
      <c r="B221" s="39"/>
      <c r="C221" s="182" t="s">
        <v>320</v>
      </c>
      <c r="D221" s="182" t="s">
        <v>119</v>
      </c>
      <c r="E221" s="183" t="s">
        <v>558</v>
      </c>
      <c r="F221" s="184" t="s">
        <v>559</v>
      </c>
      <c r="G221" s="185" t="s">
        <v>170</v>
      </c>
      <c r="H221" s="186">
        <v>10.5</v>
      </c>
      <c r="I221" s="187"/>
      <c r="J221" s="188">
        <f>ROUND(I221*H221,2)</f>
        <v>0</v>
      </c>
      <c r="K221" s="184" t="s">
        <v>19</v>
      </c>
      <c r="L221" s="44"/>
      <c r="M221" s="189" t="s">
        <v>19</v>
      </c>
      <c r="N221" s="190" t="s">
        <v>43</v>
      </c>
      <c r="O221" s="84"/>
      <c r="P221" s="191">
        <f>O221*H221</f>
        <v>0</v>
      </c>
      <c r="Q221" s="191">
        <v>0</v>
      </c>
      <c r="R221" s="191">
        <f>Q221*H221</f>
        <v>0</v>
      </c>
      <c r="S221" s="191">
        <v>0</v>
      </c>
      <c r="T221" s="192">
        <f>S221*H221</f>
        <v>0</v>
      </c>
      <c r="U221" s="38"/>
      <c r="V221" s="38"/>
      <c r="W221" s="38"/>
      <c r="X221" s="38"/>
      <c r="Y221" s="38"/>
      <c r="Z221" s="38"/>
      <c r="AA221" s="38"/>
      <c r="AB221" s="38"/>
      <c r="AC221" s="38"/>
      <c r="AD221" s="38"/>
      <c r="AE221" s="38"/>
      <c r="AR221" s="193" t="s">
        <v>124</v>
      </c>
      <c r="AT221" s="193" t="s">
        <v>119</v>
      </c>
      <c r="AU221" s="193" t="s">
        <v>82</v>
      </c>
      <c r="AY221" s="17" t="s">
        <v>125</v>
      </c>
      <c r="BE221" s="194">
        <f>IF(N221="základní",J221,0)</f>
        <v>0</v>
      </c>
      <c r="BF221" s="194">
        <f>IF(N221="snížená",J221,0)</f>
        <v>0</v>
      </c>
      <c r="BG221" s="194">
        <f>IF(N221="zákl. přenesená",J221,0)</f>
        <v>0</v>
      </c>
      <c r="BH221" s="194">
        <f>IF(N221="sníž. přenesená",J221,0)</f>
        <v>0</v>
      </c>
      <c r="BI221" s="194">
        <f>IF(N221="nulová",J221,0)</f>
        <v>0</v>
      </c>
      <c r="BJ221" s="17" t="s">
        <v>80</v>
      </c>
      <c r="BK221" s="194">
        <f>ROUND(I221*H221,2)</f>
        <v>0</v>
      </c>
      <c r="BL221" s="17" t="s">
        <v>124</v>
      </c>
      <c r="BM221" s="193" t="s">
        <v>560</v>
      </c>
    </row>
    <row r="222" s="2" customFormat="1">
      <c r="A222" s="38"/>
      <c r="B222" s="39"/>
      <c r="C222" s="40"/>
      <c r="D222" s="195" t="s">
        <v>126</v>
      </c>
      <c r="E222" s="40"/>
      <c r="F222" s="196" t="s">
        <v>559</v>
      </c>
      <c r="G222" s="40"/>
      <c r="H222" s="40"/>
      <c r="I222" s="197"/>
      <c r="J222" s="40"/>
      <c r="K222" s="40"/>
      <c r="L222" s="44"/>
      <c r="M222" s="198"/>
      <c r="N222" s="199"/>
      <c r="O222" s="84"/>
      <c r="P222" s="84"/>
      <c r="Q222" s="84"/>
      <c r="R222" s="84"/>
      <c r="S222" s="84"/>
      <c r="T222" s="85"/>
      <c r="U222" s="38"/>
      <c r="V222" s="38"/>
      <c r="W222" s="38"/>
      <c r="X222" s="38"/>
      <c r="Y222" s="38"/>
      <c r="Z222" s="38"/>
      <c r="AA222" s="38"/>
      <c r="AB222" s="38"/>
      <c r="AC222" s="38"/>
      <c r="AD222" s="38"/>
      <c r="AE222" s="38"/>
      <c r="AT222" s="17" t="s">
        <v>126</v>
      </c>
      <c r="AU222" s="17" t="s">
        <v>82</v>
      </c>
    </row>
    <row r="223" s="11" customFormat="1">
      <c r="A223" s="11"/>
      <c r="B223" s="200"/>
      <c r="C223" s="201"/>
      <c r="D223" s="195" t="s">
        <v>135</v>
      </c>
      <c r="E223" s="202" t="s">
        <v>19</v>
      </c>
      <c r="F223" s="203" t="s">
        <v>557</v>
      </c>
      <c r="G223" s="201"/>
      <c r="H223" s="204">
        <v>10.5</v>
      </c>
      <c r="I223" s="205"/>
      <c r="J223" s="201"/>
      <c r="K223" s="201"/>
      <c r="L223" s="206"/>
      <c r="M223" s="207"/>
      <c r="N223" s="208"/>
      <c r="O223" s="208"/>
      <c r="P223" s="208"/>
      <c r="Q223" s="208"/>
      <c r="R223" s="208"/>
      <c r="S223" s="208"/>
      <c r="T223" s="209"/>
      <c r="U223" s="11"/>
      <c r="V223" s="11"/>
      <c r="W223" s="11"/>
      <c r="X223" s="11"/>
      <c r="Y223" s="11"/>
      <c r="Z223" s="11"/>
      <c r="AA223" s="11"/>
      <c r="AB223" s="11"/>
      <c r="AC223" s="11"/>
      <c r="AD223" s="11"/>
      <c r="AE223" s="11"/>
      <c r="AT223" s="210" t="s">
        <v>135</v>
      </c>
      <c r="AU223" s="210" t="s">
        <v>82</v>
      </c>
      <c r="AV223" s="11" t="s">
        <v>82</v>
      </c>
      <c r="AW223" s="11" t="s">
        <v>33</v>
      </c>
      <c r="AX223" s="11" t="s">
        <v>72</v>
      </c>
      <c r="AY223" s="210" t="s">
        <v>125</v>
      </c>
    </row>
    <row r="224" s="13" customFormat="1">
      <c r="A224" s="13"/>
      <c r="B224" s="221"/>
      <c r="C224" s="222"/>
      <c r="D224" s="195" t="s">
        <v>135</v>
      </c>
      <c r="E224" s="223" t="s">
        <v>19</v>
      </c>
      <c r="F224" s="224" t="s">
        <v>141</v>
      </c>
      <c r="G224" s="222"/>
      <c r="H224" s="225">
        <v>10.5</v>
      </c>
      <c r="I224" s="226"/>
      <c r="J224" s="222"/>
      <c r="K224" s="222"/>
      <c r="L224" s="227"/>
      <c r="M224" s="228"/>
      <c r="N224" s="229"/>
      <c r="O224" s="229"/>
      <c r="P224" s="229"/>
      <c r="Q224" s="229"/>
      <c r="R224" s="229"/>
      <c r="S224" s="229"/>
      <c r="T224" s="230"/>
      <c r="U224" s="13"/>
      <c r="V224" s="13"/>
      <c r="W224" s="13"/>
      <c r="X224" s="13"/>
      <c r="Y224" s="13"/>
      <c r="Z224" s="13"/>
      <c r="AA224" s="13"/>
      <c r="AB224" s="13"/>
      <c r="AC224" s="13"/>
      <c r="AD224" s="13"/>
      <c r="AE224" s="13"/>
      <c r="AT224" s="231" t="s">
        <v>135</v>
      </c>
      <c r="AU224" s="231" t="s">
        <v>82</v>
      </c>
      <c r="AV224" s="13" t="s">
        <v>124</v>
      </c>
      <c r="AW224" s="13" t="s">
        <v>33</v>
      </c>
      <c r="AX224" s="13" t="s">
        <v>80</v>
      </c>
      <c r="AY224" s="231" t="s">
        <v>125</v>
      </c>
    </row>
    <row r="225" s="14" customFormat="1" ht="22.8" customHeight="1">
      <c r="A225" s="14"/>
      <c r="B225" s="244"/>
      <c r="C225" s="245"/>
      <c r="D225" s="246" t="s">
        <v>71</v>
      </c>
      <c r="E225" s="268" t="s">
        <v>561</v>
      </c>
      <c r="F225" s="268" t="s">
        <v>562</v>
      </c>
      <c r="G225" s="245"/>
      <c r="H225" s="245"/>
      <c r="I225" s="248"/>
      <c r="J225" s="269">
        <f>BK225</f>
        <v>0</v>
      </c>
      <c r="K225" s="245"/>
      <c r="L225" s="250"/>
      <c r="M225" s="251"/>
      <c r="N225" s="252"/>
      <c r="O225" s="252"/>
      <c r="P225" s="253">
        <f>SUM(P226:P279)</f>
        <v>0</v>
      </c>
      <c r="Q225" s="252"/>
      <c r="R225" s="253">
        <f>SUM(R226:R279)</f>
        <v>0</v>
      </c>
      <c r="S225" s="252"/>
      <c r="T225" s="254">
        <f>SUM(T226:T279)</f>
        <v>0</v>
      </c>
      <c r="U225" s="14"/>
      <c r="V225" s="14"/>
      <c r="W225" s="14"/>
      <c r="X225" s="14"/>
      <c r="Y225" s="14"/>
      <c r="Z225" s="14"/>
      <c r="AA225" s="14"/>
      <c r="AB225" s="14"/>
      <c r="AC225" s="14"/>
      <c r="AD225" s="14"/>
      <c r="AE225" s="14"/>
      <c r="AR225" s="255" t="s">
        <v>80</v>
      </c>
      <c r="AT225" s="256" t="s">
        <v>71</v>
      </c>
      <c r="AU225" s="256" t="s">
        <v>80</v>
      </c>
      <c r="AY225" s="255" t="s">
        <v>125</v>
      </c>
      <c r="BK225" s="257">
        <f>SUM(BK226:BK279)</f>
        <v>0</v>
      </c>
    </row>
    <row r="226" s="2" customFormat="1" ht="24.15" customHeight="1">
      <c r="A226" s="38"/>
      <c r="B226" s="39"/>
      <c r="C226" s="182" t="s">
        <v>248</v>
      </c>
      <c r="D226" s="182" t="s">
        <v>119</v>
      </c>
      <c r="E226" s="183" t="s">
        <v>563</v>
      </c>
      <c r="F226" s="184" t="s">
        <v>564</v>
      </c>
      <c r="G226" s="185" t="s">
        <v>230</v>
      </c>
      <c r="H226" s="186">
        <v>4.2000000000000002</v>
      </c>
      <c r="I226" s="187"/>
      <c r="J226" s="188">
        <f>ROUND(I226*H226,2)</f>
        <v>0</v>
      </c>
      <c r="K226" s="184" t="s">
        <v>123</v>
      </c>
      <c r="L226" s="44"/>
      <c r="M226" s="189" t="s">
        <v>19</v>
      </c>
      <c r="N226" s="190" t="s">
        <v>43</v>
      </c>
      <c r="O226" s="84"/>
      <c r="P226" s="191">
        <f>O226*H226</f>
        <v>0</v>
      </c>
      <c r="Q226" s="191">
        <v>0</v>
      </c>
      <c r="R226" s="191">
        <f>Q226*H226</f>
        <v>0</v>
      </c>
      <c r="S226" s="191">
        <v>0</v>
      </c>
      <c r="T226" s="192">
        <f>S226*H226</f>
        <v>0</v>
      </c>
      <c r="U226" s="38"/>
      <c r="V226" s="38"/>
      <c r="W226" s="38"/>
      <c r="X226" s="38"/>
      <c r="Y226" s="38"/>
      <c r="Z226" s="38"/>
      <c r="AA226" s="38"/>
      <c r="AB226" s="38"/>
      <c r="AC226" s="38"/>
      <c r="AD226" s="38"/>
      <c r="AE226" s="38"/>
      <c r="AR226" s="193" t="s">
        <v>124</v>
      </c>
      <c r="AT226" s="193" t="s">
        <v>119</v>
      </c>
      <c r="AU226" s="193" t="s">
        <v>82</v>
      </c>
      <c r="AY226" s="17" t="s">
        <v>125</v>
      </c>
      <c r="BE226" s="194">
        <f>IF(N226="základní",J226,0)</f>
        <v>0</v>
      </c>
      <c r="BF226" s="194">
        <f>IF(N226="snížená",J226,0)</f>
        <v>0</v>
      </c>
      <c r="BG226" s="194">
        <f>IF(N226="zákl. přenesená",J226,0)</f>
        <v>0</v>
      </c>
      <c r="BH226" s="194">
        <f>IF(N226="sníž. přenesená",J226,0)</f>
        <v>0</v>
      </c>
      <c r="BI226" s="194">
        <f>IF(N226="nulová",J226,0)</f>
        <v>0</v>
      </c>
      <c r="BJ226" s="17" t="s">
        <v>80</v>
      </c>
      <c r="BK226" s="194">
        <f>ROUND(I226*H226,2)</f>
        <v>0</v>
      </c>
      <c r="BL226" s="17" t="s">
        <v>124</v>
      </c>
      <c r="BM226" s="193" t="s">
        <v>565</v>
      </c>
    </row>
    <row r="227" s="2" customFormat="1">
      <c r="A227" s="38"/>
      <c r="B227" s="39"/>
      <c r="C227" s="40"/>
      <c r="D227" s="195" t="s">
        <v>126</v>
      </c>
      <c r="E227" s="40"/>
      <c r="F227" s="196" t="s">
        <v>564</v>
      </c>
      <c r="G227" s="40"/>
      <c r="H227" s="40"/>
      <c r="I227" s="197"/>
      <c r="J227" s="40"/>
      <c r="K227" s="40"/>
      <c r="L227" s="44"/>
      <c r="M227" s="198"/>
      <c r="N227" s="199"/>
      <c r="O227" s="84"/>
      <c r="P227" s="84"/>
      <c r="Q227" s="84"/>
      <c r="R227" s="84"/>
      <c r="S227" s="84"/>
      <c r="T227" s="85"/>
      <c r="U227" s="38"/>
      <c r="V227" s="38"/>
      <c r="W227" s="38"/>
      <c r="X227" s="38"/>
      <c r="Y227" s="38"/>
      <c r="Z227" s="38"/>
      <c r="AA227" s="38"/>
      <c r="AB227" s="38"/>
      <c r="AC227" s="38"/>
      <c r="AD227" s="38"/>
      <c r="AE227" s="38"/>
      <c r="AT227" s="17" t="s">
        <v>126</v>
      </c>
      <c r="AU227" s="17" t="s">
        <v>82</v>
      </c>
    </row>
    <row r="228" s="11" customFormat="1">
      <c r="A228" s="11"/>
      <c r="B228" s="200"/>
      <c r="C228" s="201"/>
      <c r="D228" s="195" t="s">
        <v>135</v>
      </c>
      <c r="E228" s="202" t="s">
        <v>19</v>
      </c>
      <c r="F228" s="203" t="s">
        <v>566</v>
      </c>
      <c r="G228" s="201"/>
      <c r="H228" s="204">
        <v>4.2000000000000002</v>
      </c>
      <c r="I228" s="205"/>
      <c r="J228" s="201"/>
      <c r="K228" s="201"/>
      <c r="L228" s="206"/>
      <c r="M228" s="207"/>
      <c r="N228" s="208"/>
      <c r="O228" s="208"/>
      <c r="P228" s="208"/>
      <c r="Q228" s="208"/>
      <c r="R228" s="208"/>
      <c r="S228" s="208"/>
      <c r="T228" s="209"/>
      <c r="U228" s="11"/>
      <c r="V228" s="11"/>
      <c r="W228" s="11"/>
      <c r="X228" s="11"/>
      <c r="Y228" s="11"/>
      <c r="Z228" s="11"/>
      <c r="AA228" s="11"/>
      <c r="AB228" s="11"/>
      <c r="AC228" s="11"/>
      <c r="AD228" s="11"/>
      <c r="AE228" s="11"/>
      <c r="AT228" s="210" t="s">
        <v>135</v>
      </c>
      <c r="AU228" s="210" t="s">
        <v>82</v>
      </c>
      <c r="AV228" s="11" t="s">
        <v>82</v>
      </c>
      <c r="AW228" s="11" t="s">
        <v>33</v>
      </c>
      <c r="AX228" s="11" t="s">
        <v>72</v>
      </c>
      <c r="AY228" s="210" t="s">
        <v>125</v>
      </c>
    </row>
    <row r="229" s="13" customFormat="1">
      <c r="A229" s="13"/>
      <c r="B229" s="221"/>
      <c r="C229" s="222"/>
      <c r="D229" s="195" t="s">
        <v>135</v>
      </c>
      <c r="E229" s="223" t="s">
        <v>19</v>
      </c>
      <c r="F229" s="224" t="s">
        <v>141</v>
      </c>
      <c r="G229" s="222"/>
      <c r="H229" s="225">
        <v>4.2000000000000002</v>
      </c>
      <c r="I229" s="226"/>
      <c r="J229" s="222"/>
      <c r="K229" s="222"/>
      <c r="L229" s="227"/>
      <c r="M229" s="228"/>
      <c r="N229" s="229"/>
      <c r="O229" s="229"/>
      <c r="P229" s="229"/>
      <c r="Q229" s="229"/>
      <c r="R229" s="229"/>
      <c r="S229" s="229"/>
      <c r="T229" s="230"/>
      <c r="U229" s="13"/>
      <c r="V229" s="13"/>
      <c r="W229" s="13"/>
      <c r="X229" s="13"/>
      <c r="Y229" s="13"/>
      <c r="Z229" s="13"/>
      <c r="AA229" s="13"/>
      <c r="AB229" s="13"/>
      <c r="AC229" s="13"/>
      <c r="AD229" s="13"/>
      <c r="AE229" s="13"/>
      <c r="AT229" s="231" t="s">
        <v>135</v>
      </c>
      <c r="AU229" s="231" t="s">
        <v>82</v>
      </c>
      <c r="AV229" s="13" t="s">
        <v>124</v>
      </c>
      <c r="AW229" s="13" t="s">
        <v>33</v>
      </c>
      <c r="AX229" s="13" t="s">
        <v>80</v>
      </c>
      <c r="AY229" s="231" t="s">
        <v>125</v>
      </c>
    </row>
    <row r="230" s="2" customFormat="1" ht="21.75" customHeight="1">
      <c r="A230" s="38"/>
      <c r="B230" s="39"/>
      <c r="C230" s="182" t="s">
        <v>347</v>
      </c>
      <c r="D230" s="182" t="s">
        <v>119</v>
      </c>
      <c r="E230" s="183" t="s">
        <v>527</v>
      </c>
      <c r="F230" s="184" t="s">
        <v>528</v>
      </c>
      <c r="G230" s="185" t="s">
        <v>170</v>
      </c>
      <c r="H230" s="186">
        <v>7</v>
      </c>
      <c r="I230" s="187"/>
      <c r="J230" s="188">
        <f>ROUND(I230*H230,2)</f>
        <v>0</v>
      </c>
      <c r="K230" s="184" t="s">
        <v>123</v>
      </c>
      <c r="L230" s="44"/>
      <c r="M230" s="189" t="s">
        <v>19</v>
      </c>
      <c r="N230" s="190" t="s">
        <v>43</v>
      </c>
      <c r="O230" s="84"/>
      <c r="P230" s="191">
        <f>O230*H230</f>
        <v>0</v>
      </c>
      <c r="Q230" s="191">
        <v>0</v>
      </c>
      <c r="R230" s="191">
        <f>Q230*H230</f>
        <v>0</v>
      </c>
      <c r="S230" s="191">
        <v>0</v>
      </c>
      <c r="T230" s="192">
        <f>S230*H230</f>
        <v>0</v>
      </c>
      <c r="U230" s="38"/>
      <c r="V230" s="38"/>
      <c r="W230" s="38"/>
      <c r="X230" s="38"/>
      <c r="Y230" s="38"/>
      <c r="Z230" s="38"/>
      <c r="AA230" s="38"/>
      <c r="AB230" s="38"/>
      <c r="AC230" s="38"/>
      <c r="AD230" s="38"/>
      <c r="AE230" s="38"/>
      <c r="AR230" s="193" t="s">
        <v>124</v>
      </c>
      <c r="AT230" s="193" t="s">
        <v>119</v>
      </c>
      <c r="AU230" s="193" t="s">
        <v>82</v>
      </c>
      <c r="AY230" s="17" t="s">
        <v>125</v>
      </c>
      <c r="BE230" s="194">
        <f>IF(N230="základní",J230,0)</f>
        <v>0</v>
      </c>
      <c r="BF230" s="194">
        <f>IF(N230="snížená",J230,0)</f>
        <v>0</v>
      </c>
      <c r="BG230" s="194">
        <f>IF(N230="zákl. přenesená",J230,0)</f>
        <v>0</v>
      </c>
      <c r="BH230" s="194">
        <f>IF(N230="sníž. přenesená",J230,0)</f>
        <v>0</v>
      </c>
      <c r="BI230" s="194">
        <f>IF(N230="nulová",J230,0)</f>
        <v>0</v>
      </c>
      <c r="BJ230" s="17" t="s">
        <v>80</v>
      </c>
      <c r="BK230" s="194">
        <f>ROUND(I230*H230,2)</f>
        <v>0</v>
      </c>
      <c r="BL230" s="17" t="s">
        <v>124</v>
      </c>
      <c r="BM230" s="193" t="s">
        <v>350</v>
      </c>
    </row>
    <row r="231" s="2" customFormat="1">
      <c r="A231" s="38"/>
      <c r="B231" s="39"/>
      <c r="C231" s="40"/>
      <c r="D231" s="195" t="s">
        <v>126</v>
      </c>
      <c r="E231" s="40"/>
      <c r="F231" s="196" t="s">
        <v>528</v>
      </c>
      <c r="G231" s="40"/>
      <c r="H231" s="40"/>
      <c r="I231" s="197"/>
      <c r="J231" s="40"/>
      <c r="K231" s="40"/>
      <c r="L231" s="44"/>
      <c r="M231" s="198"/>
      <c r="N231" s="199"/>
      <c r="O231" s="84"/>
      <c r="P231" s="84"/>
      <c r="Q231" s="84"/>
      <c r="R231" s="84"/>
      <c r="S231" s="84"/>
      <c r="T231" s="85"/>
      <c r="U231" s="38"/>
      <c r="V231" s="38"/>
      <c r="W231" s="38"/>
      <c r="X231" s="38"/>
      <c r="Y231" s="38"/>
      <c r="Z231" s="38"/>
      <c r="AA231" s="38"/>
      <c r="AB231" s="38"/>
      <c r="AC231" s="38"/>
      <c r="AD231" s="38"/>
      <c r="AE231" s="38"/>
      <c r="AT231" s="17" t="s">
        <v>126</v>
      </c>
      <c r="AU231" s="17" t="s">
        <v>82</v>
      </c>
    </row>
    <row r="232" s="11" customFormat="1">
      <c r="A232" s="11"/>
      <c r="B232" s="200"/>
      <c r="C232" s="201"/>
      <c r="D232" s="195" t="s">
        <v>135</v>
      </c>
      <c r="E232" s="202" t="s">
        <v>19</v>
      </c>
      <c r="F232" s="203" t="s">
        <v>567</v>
      </c>
      <c r="G232" s="201"/>
      <c r="H232" s="204">
        <v>7</v>
      </c>
      <c r="I232" s="205"/>
      <c r="J232" s="201"/>
      <c r="K232" s="201"/>
      <c r="L232" s="206"/>
      <c r="M232" s="207"/>
      <c r="N232" s="208"/>
      <c r="O232" s="208"/>
      <c r="P232" s="208"/>
      <c r="Q232" s="208"/>
      <c r="R232" s="208"/>
      <c r="S232" s="208"/>
      <c r="T232" s="209"/>
      <c r="U232" s="11"/>
      <c r="V232" s="11"/>
      <c r="W232" s="11"/>
      <c r="X232" s="11"/>
      <c r="Y232" s="11"/>
      <c r="Z232" s="11"/>
      <c r="AA232" s="11"/>
      <c r="AB232" s="11"/>
      <c r="AC232" s="11"/>
      <c r="AD232" s="11"/>
      <c r="AE232" s="11"/>
      <c r="AT232" s="210" t="s">
        <v>135</v>
      </c>
      <c r="AU232" s="210" t="s">
        <v>82</v>
      </c>
      <c r="AV232" s="11" t="s">
        <v>82</v>
      </c>
      <c r="AW232" s="11" t="s">
        <v>33</v>
      </c>
      <c r="AX232" s="11" t="s">
        <v>72</v>
      </c>
      <c r="AY232" s="210" t="s">
        <v>125</v>
      </c>
    </row>
    <row r="233" s="13" customFormat="1">
      <c r="A233" s="13"/>
      <c r="B233" s="221"/>
      <c r="C233" s="222"/>
      <c r="D233" s="195" t="s">
        <v>135</v>
      </c>
      <c r="E233" s="223" t="s">
        <v>19</v>
      </c>
      <c r="F233" s="224" t="s">
        <v>141</v>
      </c>
      <c r="G233" s="222"/>
      <c r="H233" s="225">
        <v>7</v>
      </c>
      <c r="I233" s="226"/>
      <c r="J233" s="222"/>
      <c r="K233" s="222"/>
      <c r="L233" s="227"/>
      <c r="M233" s="228"/>
      <c r="N233" s="229"/>
      <c r="O233" s="229"/>
      <c r="P233" s="229"/>
      <c r="Q233" s="229"/>
      <c r="R233" s="229"/>
      <c r="S233" s="229"/>
      <c r="T233" s="230"/>
      <c r="U233" s="13"/>
      <c r="V233" s="13"/>
      <c r="W233" s="13"/>
      <c r="X233" s="13"/>
      <c r="Y233" s="13"/>
      <c r="Z233" s="13"/>
      <c r="AA233" s="13"/>
      <c r="AB233" s="13"/>
      <c r="AC233" s="13"/>
      <c r="AD233" s="13"/>
      <c r="AE233" s="13"/>
      <c r="AT233" s="231" t="s">
        <v>135</v>
      </c>
      <c r="AU233" s="231" t="s">
        <v>82</v>
      </c>
      <c r="AV233" s="13" t="s">
        <v>124</v>
      </c>
      <c r="AW233" s="13" t="s">
        <v>33</v>
      </c>
      <c r="AX233" s="13" t="s">
        <v>80</v>
      </c>
      <c r="AY233" s="231" t="s">
        <v>125</v>
      </c>
    </row>
    <row r="234" s="2" customFormat="1" ht="21.75" customHeight="1">
      <c r="A234" s="38"/>
      <c r="B234" s="39"/>
      <c r="C234" s="182" t="s">
        <v>252</v>
      </c>
      <c r="D234" s="182" t="s">
        <v>119</v>
      </c>
      <c r="E234" s="183" t="s">
        <v>530</v>
      </c>
      <c r="F234" s="184" t="s">
        <v>531</v>
      </c>
      <c r="G234" s="185" t="s">
        <v>170</v>
      </c>
      <c r="H234" s="186">
        <v>14</v>
      </c>
      <c r="I234" s="187"/>
      <c r="J234" s="188">
        <f>ROUND(I234*H234,2)</f>
        <v>0</v>
      </c>
      <c r="K234" s="184" t="s">
        <v>123</v>
      </c>
      <c r="L234" s="44"/>
      <c r="M234" s="189" t="s">
        <v>19</v>
      </c>
      <c r="N234" s="190" t="s">
        <v>43</v>
      </c>
      <c r="O234" s="84"/>
      <c r="P234" s="191">
        <f>O234*H234</f>
        <v>0</v>
      </c>
      <c r="Q234" s="191">
        <v>0</v>
      </c>
      <c r="R234" s="191">
        <f>Q234*H234</f>
        <v>0</v>
      </c>
      <c r="S234" s="191">
        <v>0</v>
      </c>
      <c r="T234" s="192">
        <f>S234*H234</f>
        <v>0</v>
      </c>
      <c r="U234" s="38"/>
      <c r="V234" s="38"/>
      <c r="W234" s="38"/>
      <c r="X234" s="38"/>
      <c r="Y234" s="38"/>
      <c r="Z234" s="38"/>
      <c r="AA234" s="38"/>
      <c r="AB234" s="38"/>
      <c r="AC234" s="38"/>
      <c r="AD234" s="38"/>
      <c r="AE234" s="38"/>
      <c r="AR234" s="193" t="s">
        <v>124</v>
      </c>
      <c r="AT234" s="193" t="s">
        <v>119</v>
      </c>
      <c r="AU234" s="193" t="s">
        <v>82</v>
      </c>
      <c r="AY234" s="17" t="s">
        <v>125</v>
      </c>
      <c r="BE234" s="194">
        <f>IF(N234="základní",J234,0)</f>
        <v>0</v>
      </c>
      <c r="BF234" s="194">
        <f>IF(N234="snížená",J234,0)</f>
        <v>0</v>
      </c>
      <c r="BG234" s="194">
        <f>IF(N234="zákl. přenesená",J234,0)</f>
        <v>0</v>
      </c>
      <c r="BH234" s="194">
        <f>IF(N234="sníž. přenesená",J234,0)</f>
        <v>0</v>
      </c>
      <c r="BI234" s="194">
        <f>IF(N234="nulová",J234,0)</f>
        <v>0</v>
      </c>
      <c r="BJ234" s="17" t="s">
        <v>80</v>
      </c>
      <c r="BK234" s="194">
        <f>ROUND(I234*H234,2)</f>
        <v>0</v>
      </c>
      <c r="BL234" s="17" t="s">
        <v>124</v>
      </c>
      <c r="BM234" s="193" t="s">
        <v>353</v>
      </c>
    </row>
    <row r="235" s="2" customFormat="1">
      <c r="A235" s="38"/>
      <c r="B235" s="39"/>
      <c r="C235" s="40"/>
      <c r="D235" s="195" t="s">
        <v>126</v>
      </c>
      <c r="E235" s="40"/>
      <c r="F235" s="196" t="s">
        <v>531</v>
      </c>
      <c r="G235" s="40"/>
      <c r="H235" s="40"/>
      <c r="I235" s="197"/>
      <c r="J235" s="40"/>
      <c r="K235" s="40"/>
      <c r="L235" s="44"/>
      <c r="M235" s="198"/>
      <c r="N235" s="199"/>
      <c r="O235" s="84"/>
      <c r="P235" s="84"/>
      <c r="Q235" s="84"/>
      <c r="R235" s="84"/>
      <c r="S235" s="84"/>
      <c r="T235" s="85"/>
      <c r="U235" s="38"/>
      <c r="V235" s="38"/>
      <c r="W235" s="38"/>
      <c r="X235" s="38"/>
      <c r="Y235" s="38"/>
      <c r="Z235" s="38"/>
      <c r="AA235" s="38"/>
      <c r="AB235" s="38"/>
      <c r="AC235" s="38"/>
      <c r="AD235" s="38"/>
      <c r="AE235" s="38"/>
      <c r="AT235" s="17" t="s">
        <v>126</v>
      </c>
      <c r="AU235" s="17" t="s">
        <v>82</v>
      </c>
    </row>
    <row r="236" s="11" customFormat="1">
      <c r="A236" s="11"/>
      <c r="B236" s="200"/>
      <c r="C236" s="201"/>
      <c r="D236" s="195" t="s">
        <v>135</v>
      </c>
      <c r="E236" s="202" t="s">
        <v>19</v>
      </c>
      <c r="F236" s="203" t="s">
        <v>568</v>
      </c>
      <c r="G236" s="201"/>
      <c r="H236" s="204">
        <v>14</v>
      </c>
      <c r="I236" s="205"/>
      <c r="J236" s="201"/>
      <c r="K236" s="201"/>
      <c r="L236" s="206"/>
      <c r="M236" s="207"/>
      <c r="N236" s="208"/>
      <c r="O236" s="208"/>
      <c r="P236" s="208"/>
      <c r="Q236" s="208"/>
      <c r="R236" s="208"/>
      <c r="S236" s="208"/>
      <c r="T236" s="209"/>
      <c r="U236" s="11"/>
      <c r="V236" s="11"/>
      <c r="W236" s="11"/>
      <c r="X236" s="11"/>
      <c r="Y236" s="11"/>
      <c r="Z236" s="11"/>
      <c r="AA236" s="11"/>
      <c r="AB236" s="11"/>
      <c r="AC236" s="11"/>
      <c r="AD236" s="11"/>
      <c r="AE236" s="11"/>
      <c r="AT236" s="210" t="s">
        <v>135</v>
      </c>
      <c r="AU236" s="210" t="s">
        <v>82</v>
      </c>
      <c r="AV236" s="11" t="s">
        <v>82</v>
      </c>
      <c r="AW236" s="11" t="s">
        <v>33</v>
      </c>
      <c r="AX236" s="11" t="s">
        <v>72</v>
      </c>
      <c r="AY236" s="210" t="s">
        <v>125</v>
      </c>
    </row>
    <row r="237" s="13" customFormat="1">
      <c r="A237" s="13"/>
      <c r="B237" s="221"/>
      <c r="C237" s="222"/>
      <c r="D237" s="195" t="s">
        <v>135</v>
      </c>
      <c r="E237" s="223" t="s">
        <v>19</v>
      </c>
      <c r="F237" s="224" t="s">
        <v>141</v>
      </c>
      <c r="G237" s="222"/>
      <c r="H237" s="225">
        <v>14</v>
      </c>
      <c r="I237" s="226"/>
      <c r="J237" s="222"/>
      <c r="K237" s="222"/>
      <c r="L237" s="227"/>
      <c r="M237" s="228"/>
      <c r="N237" s="229"/>
      <c r="O237" s="229"/>
      <c r="P237" s="229"/>
      <c r="Q237" s="229"/>
      <c r="R237" s="229"/>
      <c r="S237" s="229"/>
      <c r="T237" s="230"/>
      <c r="U237" s="13"/>
      <c r="V237" s="13"/>
      <c r="W237" s="13"/>
      <c r="X237" s="13"/>
      <c r="Y237" s="13"/>
      <c r="Z237" s="13"/>
      <c r="AA237" s="13"/>
      <c r="AB237" s="13"/>
      <c r="AC237" s="13"/>
      <c r="AD237" s="13"/>
      <c r="AE237" s="13"/>
      <c r="AT237" s="231" t="s">
        <v>135</v>
      </c>
      <c r="AU237" s="231" t="s">
        <v>82</v>
      </c>
      <c r="AV237" s="13" t="s">
        <v>124</v>
      </c>
      <c r="AW237" s="13" t="s">
        <v>33</v>
      </c>
      <c r="AX237" s="13" t="s">
        <v>80</v>
      </c>
      <c r="AY237" s="231" t="s">
        <v>125</v>
      </c>
    </row>
    <row r="238" s="2" customFormat="1" ht="21.75" customHeight="1">
      <c r="A238" s="38"/>
      <c r="B238" s="39"/>
      <c r="C238" s="233" t="s">
        <v>355</v>
      </c>
      <c r="D238" s="233" t="s">
        <v>321</v>
      </c>
      <c r="E238" s="235" t="s">
        <v>330</v>
      </c>
      <c r="F238" s="236" t="s">
        <v>331</v>
      </c>
      <c r="G238" s="237" t="s">
        <v>230</v>
      </c>
      <c r="H238" s="238">
        <v>1.1200000000000001</v>
      </c>
      <c r="I238" s="239"/>
      <c r="J238" s="240">
        <f>ROUND(I238*H238,2)</f>
        <v>0</v>
      </c>
      <c r="K238" s="236" t="s">
        <v>123</v>
      </c>
      <c r="L238" s="241"/>
      <c r="M238" s="242" t="s">
        <v>19</v>
      </c>
      <c r="N238" s="243" t="s">
        <v>43</v>
      </c>
      <c r="O238" s="84"/>
      <c r="P238" s="191">
        <f>O238*H238</f>
        <v>0</v>
      </c>
      <c r="Q238" s="191">
        <v>0</v>
      </c>
      <c r="R238" s="191">
        <f>Q238*H238</f>
        <v>0</v>
      </c>
      <c r="S238" s="191">
        <v>0</v>
      </c>
      <c r="T238" s="192">
        <f>S238*H238</f>
        <v>0</v>
      </c>
      <c r="U238" s="38"/>
      <c r="V238" s="38"/>
      <c r="W238" s="38"/>
      <c r="X238" s="38"/>
      <c r="Y238" s="38"/>
      <c r="Z238" s="38"/>
      <c r="AA238" s="38"/>
      <c r="AB238" s="38"/>
      <c r="AC238" s="38"/>
      <c r="AD238" s="38"/>
      <c r="AE238" s="38"/>
      <c r="AR238" s="193" t="s">
        <v>145</v>
      </c>
      <c r="AT238" s="193" t="s">
        <v>321</v>
      </c>
      <c r="AU238" s="193" t="s">
        <v>82</v>
      </c>
      <c r="AY238" s="17" t="s">
        <v>125</v>
      </c>
      <c r="BE238" s="194">
        <f>IF(N238="základní",J238,0)</f>
        <v>0</v>
      </c>
      <c r="BF238" s="194">
        <f>IF(N238="snížená",J238,0)</f>
        <v>0</v>
      </c>
      <c r="BG238" s="194">
        <f>IF(N238="zákl. přenesená",J238,0)</f>
        <v>0</v>
      </c>
      <c r="BH238" s="194">
        <f>IF(N238="sníž. přenesená",J238,0)</f>
        <v>0</v>
      </c>
      <c r="BI238" s="194">
        <f>IF(N238="nulová",J238,0)</f>
        <v>0</v>
      </c>
      <c r="BJ238" s="17" t="s">
        <v>80</v>
      </c>
      <c r="BK238" s="194">
        <f>ROUND(I238*H238,2)</f>
        <v>0</v>
      </c>
      <c r="BL238" s="17" t="s">
        <v>124</v>
      </c>
      <c r="BM238" s="193" t="s">
        <v>358</v>
      </c>
    </row>
    <row r="239" s="2" customFormat="1">
      <c r="A239" s="38"/>
      <c r="B239" s="39"/>
      <c r="C239" s="40"/>
      <c r="D239" s="195" t="s">
        <v>126</v>
      </c>
      <c r="E239" s="40"/>
      <c r="F239" s="196" t="s">
        <v>331</v>
      </c>
      <c r="G239" s="40"/>
      <c r="H239" s="40"/>
      <c r="I239" s="197"/>
      <c r="J239" s="40"/>
      <c r="K239" s="40"/>
      <c r="L239" s="44"/>
      <c r="M239" s="198"/>
      <c r="N239" s="199"/>
      <c r="O239" s="84"/>
      <c r="P239" s="84"/>
      <c r="Q239" s="84"/>
      <c r="R239" s="84"/>
      <c r="S239" s="84"/>
      <c r="T239" s="85"/>
      <c r="U239" s="38"/>
      <c r="V239" s="38"/>
      <c r="W239" s="38"/>
      <c r="X239" s="38"/>
      <c r="Y239" s="38"/>
      <c r="Z239" s="38"/>
      <c r="AA239" s="38"/>
      <c r="AB239" s="38"/>
      <c r="AC239" s="38"/>
      <c r="AD239" s="38"/>
      <c r="AE239" s="38"/>
      <c r="AT239" s="17" t="s">
        <v>126</v>
      </c>
      <c r="AU239" s="17" t="s">
        <v>82</v>
      </c>
    </row>
    <row r="240" s="11" customFormat="1">
      <c r="A240" s="11"/>
      <c r="B240" s="200"/>
      <c r="C240" s="201"/>
      <c r="D240" s="195" t="s">
        <v>135</v>
      </c>
      <c r="E240" s="202" t="s">
        <v>19</v>
      </c>
      <c r="F240" s="203" t="s">
        <v>569</v>
      </c>
      <c r="G240" s="201"/>
      <c r="H240" s="204">
        <v>1.1200000000000001</v>
      </c>
      <c r="I240" s="205"/>
      <c r="J240" s="201"/>
      <c r="K240" s="201"/>
      <c r="L240" s="206"/>
      <c r="M240" s="207"/>
      <c r="N240" s="208"/>
      <c r="O240" s="208"/>
      <c r="P240" s="208"/>
      <c r="Q240" s="208"/>
      <c r="R240" s="208"/>
      <c r="S240" s="208"/>
      <c r="T240" s="209"/>
      <c r="U240" s="11"/>
      <c r="V240" s="11"/>
      <c r="W240" s="11"/>
      <c r="X240" s="11"/>
      <c r="Y240" s="11"/>
      <c r="Z240" s="11"/>
      <c r="AA240" s="11"/>
      <c r="AB240" s="11"/>
      <c r="AC240" s="11"/>
      <c r="AD240" s="11"/>
      <c r="AE240" s="11"/>
      <c r="AT240" s="210" t="s">
        <v>135</v>
      </c>
      <c r="AU240" s="210" t="s">
        <v>82</v>
      </c>
      <c r="AV240" s="11" t="s">
        <v>82</v>
      </c>
      <c r="AW240" s="11" t="s">
        <v>33</v>
      </c>
      <c r="AX240" s="11" t="s">
        <v>72</v>
      </c>
      <c r="AY240" s="210" t="s">
        <v>125</v>
      </c>
    </row>
    <row r="241" s="13" customFormat="1">
      <c r="A241" s="13"/>
      <c r="B241" s="221"/>
      <c r="C241" s="222"/>
      <c r="D241" s="195" t="s">
        <v>135</v>
      </c>
      <c r="E241" s="223" t="s">
        <v>19</v>
      </c>
      <c r="F241" s="224" t="s">
        <v>141</v>
      </c>
      <c r="G241" s="222"/>
      <c r="H241" s="225">
        <v>1.1200000000000001</v>
      </c>
      <c r="I241" s="226"/>
      <c r="J241" s="222"/>
      <c r="K241" s="222"/>
      <c r="L241" s="227"/>
      <c r="M241" s="228"/>
      <c r="N241" s="229"/>
      <c r="O241" s="229"/>
      <c r="P241" s="229"/>
      <c r="Q241" s="229"/>
      <c r="R241" s="229"/>
      <c r="S241" s="229"/>
      <c r="T241" s="230"/>
      <c r="U241" s="13"/>
      <c r="V241" s="13"/>
      <c r="W241" s="13"/>
      <c r="X241" s="13"/>
      <c r="Y241" s="13"/>
      <c r="Z241" s="13"/>
      <c r="AA241" s="13"/>
      <c r="AB241" s="13"/>
      <c r="AC241" s="13"/>
      <c r="AD241" s="13"/>
      <c r="AE241" s="13"/>
      <c r="AT241" s="231" t="s">
        <v>135</v>
      </c>
      <c r="AU241" s="231" t="s">
        <v>82</v>
      </c>
      <c r="AV241" s="13" t="s">
        <v>124</v>
      </c>
      <c r="AW241" s="13" t="s">
        <v>33</v>
      </c>
      <c r="AX241" s="13" t="s">
        <v>80</v>
      </c>
      <c r="AY241" s="231" t="s">
        <v>125</v>
      </c>
    </row>
    <row r="242" s="2" customFormat="1" ht="62.7" customHeight="1">
      <c r="A242" s="38"/>
      <c r="B242" s="39"/>
      <c r="C242" s="182" t="s">
        <v>257</v>
      </c>
      <c r="D242" s="182" t="s">
        <v>119</v>
      </c>
      <c r="E242" s="183" t="s">
        <v>533</v>
      </c>
      <c r="F242" s="184" t="s">
        <v>534</v>
      </c>
      <c r="G242" s="185" t="s">
        <v>122</v>
      </c>
      <c r="H242" s="186">
        <v>1</v>
      </c>
      <c r="I242" s="187"/>
      <c r="J242" s="188">
        <f>ROUND(I242*H242,2)</f>
        <v>0</v>
      </c>
      <c r="K242" s="184" t="s">
        <v>123</v>
      </c>
      <c r="L242" s="44"/>
      <c r="M242" s="189" t="s">
        <v>19</v>
      </c>
      <c r="N242" s="190" t="s">
        <v>43</v>
      </c>
      <c r="O242" s="84"/>
      <c r="P242" s="191">
        <f>O242*H242</f>
        <v>0</v>
      </c>
      <c r="Q242" s="191">
        <v>0</v>
      </c>
      <c r="R242" s="191">
        <f>Q242*H242</f>
        <v>0</v>
      </c>
      <c r="S242" s="191">
        <v>0</v>
      </c>
      <c r="T242" s="192">
        <f>S242*H242</f>
        <v>0</v>
      </c>
      <c r="U242" s="38"/>
      <c r="V242" s="38"/>
      <c r="W242" s="38"/>
      <c r="X242" s="38"/>
      <c r="Y242" s="38"/>
      <c r="Z242" s="38"/>
      <c r="AA242" s="38"/>
      <c r="AB242" s="38"/>
      <c r="AC242" s="38"/>
      <c r="AD242" s="38"/>
      <c r="AE242" s="38"/>
      <c r="AR242" s="193" t="s">
        <v>124</v>
      </c>
      <c r="AT242" s="193" t="s">
        <v>119</v>
      </c>
      <c r="AU242" s="193" t="s">
        <v>82</v>
      </c>
      <c r="AY242" s="17" t="s">
        <v>125</v>
      </c>
      <c r="BE242" s="194">
        <f>IF(N242="základní",J242,0)</f>
        <v>0</v>
      </c>
      <c r="BF242" s="194">
        <f>IF(N242="snížená",J242,0)</f>
        <v>0</v>
      </c>
      <c r="BG242" s="194">
        <f>IF(N242="zákl. přenesená",J242,0)</f>
        <v>0</v>
      </c>
      <c r="BH242" s="194">
        <f>IF(N242="sníž. přenesená",J242,0)</f>
        <v>0</v>
      </c>
      <c r="BI242" s="194">
        <f>IF(N242="nulová",J242,0)</f>
        <v>0</v>
      </c>
      <c r="BJ242" s="17" t="s">
        <v>80</v>
      </c>
      <c r="BK242" s="194">
        <f>ROUND(I242*H242,2)</f>
        <v>0</v>
      </c>
      <c r="BL242" s="17" t="s">
        <v>124</v>
      </c>
      <c r="BM242" s="193" t="s">
        <v>362</v>
      </c>
    </row>
    <row r="243" s="2" customFormat="1">
      <c r="A243" s="38"/>
      <c r="B243" s="39"/>
      <c r="C243" s="40"/>
      <c r="D243" s="195" t="s">
        <v>126</v>
      </c>
      <c r="E243" s="40"/>
      <c r="F243" s="196" t="s">
        <v>534</v>
      </c>
      <c r="G243" s="40"/>
      <c r="H243" s="40"/>
      <c r="I243" s="197"/>
      <c r="J243" s="40"/>
      <c r="K243" s="40"/>
      <c r="L243" s="44"/>
      <c r="M243" s="198"/>
      <c r="N243" s="199"/>
      <c r="O243" s="84"/>
      <c r="P243" s="84"/>
      <c r="Q243" s="84"/>
      <c r="R243" s="84"/>
      <c r="S243" s="84"/>
      <c r="T243" s="85"/>
      <c r="U243" s="38"/>
      <c r="V243" s="38"/>
      <c r="W243" s="38"/>
      <c r="X243" s="38"/>
      <c r="Y243" s="38"/>
      <c r="Z243" s="38"/>
      <c r="AA243" s="38"/>
      <c r="AB243" s="38"/>
      <c r="AC243" s="38"/>
      <c r="AD243" s="38"/>
      <c r="AE243" s="38"/>
      <c r="AT243" s="17" t="s">
        <v>126</v>
      </c>
      <c r="AU243" s="17" t="s">
        <v>82</v>
      </c>
    </row>
    <row r="244" s="2" customFormat="1" ht="21.75" customHeight="1">
      <c r="A244" s="38"/>
      <c r="B244" s="39"/>
      <c r="C244" s="182" t="s">
        <v>364</v>
      </c>
      <c r="D244" s="182" t="s">
        <v>119</v>
      </c>
      <c r="E244" s="183" t="s">
        <v>535</v>
      </c>
      <c r="F244" s="184" t="s">
        <v>536</v>
      </c>
      <c r="G244" s="185" t="s">
        <v>170</v>
      </c>
      <c r="H244" s="186">
        <v>14</v>
      </c>
      <c r="I244" s="187"/>
      <c r="J244" s="188">
        <f>ROUND(I244*H244,2)</f>
        <v>0</v>
      </c>
      <c r="K244" s="184" t="s">
        <v>123</v>
      </c>
      <c r="L244" s="44"/>
      <c r="M244" s="189" t="s">
        <v>19</v>
      </c>
      <c r="N244" s="190" t="s">
        <v>43</v>
      </c>
      <c r="O244" s="84"/>
      <c r="P244" s="191">
        <f>O244*H244</f>
        <v>0</v>
      </c>
      <c r="Q244" s="191">
        <v>0</v>
      </c>
      <c r="R244" s="191">
        <f>Q244*H244</f>
        <v>0</v>
      </c>
      <c r="S244" s="191">
        <v>0</v>
      </c>
      <c r="T244" s="192">
        <f>S244*H244</f>
        <v>0</v>
      </c>
      <c r="U244" s="38"/>
      <c r="V244" s="38"/>
      <c r="W244" s="38"/>
      <c r="X244" s="38"/>
      <c r="Y244" s="38"/>
      <c r="Z244" s="38"/>
      <c r="AA244" s="38"/>
      <c r="AB244" s="38"/>
      <c r="AC244" s="38"/>
      <c r="AD244" s="38"/>
      <c r="AE244" s="38"/>
      <c r="AR244" s="193" t="s">
        <v>124</v>
      </c>
      <c r="AT244" s="193" t="s">
        <v>119</v>
      </c>
      <c r="AU244" s="193" t="s">
        <v>82</v>
      </c>
      <c r="AY244" s="17" t="s">
        <v>125</v>
      </c>
      <c r="BE244" s="194">
        <f>IF(N244="základní",J244,0)</f>
        <v>0</v>
      </c>
      <c r="BF244" s="194">
        <f>IF(N244="snížená",J244,0)</f>
        <v>0</v>
      </c>
      <c r="BG244" s="194">
        <f>IF(N244="zákl. přenesená",J244,0)</f>
        <v>0</v>
      </c>
      <c r="BH244" s="194">
        <f>IF(N244="sníž. přenesená",J244,0)</f>
        <v>0</v>
      </c>
      <c r="BI244" s="194">
        <f>IF(N244="nulová",J244,0)</f>
        <v>0</v>
      </c>
      <c r="BJ244" s="17" t="s">
        <v>80</v>
      </c>
      <c r="BK244" s="194">
        <f>ROUND(I244*H244,2)</f>
        <v>0</v>
      </c>
      <c r="BL244" s="17" t="s">
        <v>124</v>
      </c>
      <c r="BM244" s="193" t="s">
        <v>367</v>
      </c>
    </row>
    <row r="245" s="2" customFormat="1">
      <c r="A245" s="38"/>
      <c r="B245" s="39"/>
      <c r="C245" s="40"/>
      <c r="D245" s="195" t="s">
        <v>126</v>
      </c>
      <c r="E245" s="40"/>
      <c r="F245" s="196" t="s">
        <v>536</v>
      </c>
      <c r="G245" s="40"/>
      <c r="H245" s="40"/>
      <c r="I245" s="197"/>
      <c r="J245" s="40"/>
      <c r="K245" s="40"/>
      <c r="L245" s="44"/>
      <c r="M245" s="198"/>
      <c r="N245" s="199"/>
      <c r="O245" s="84"/>
      <c r="P245" s="84"/>
      <c r="Q245" s="84"/>
      <c r="R245" s="84"/>
      <c r="S245" s="84"/>
      <c r="T245" s="85"/>
      <c r="U245" s="38"/>
      <c r="V245" s="38"/>
      <c r="W245" s="38"/>
      <c r="X245" s="38"/>
      <c r="Y245" s="38"/>
      <c r="Z245" s="38"/>
      <c r="AA245" s="38"/>
      <c r="AB245" s="38"/>
      <c r="AC245" s="38"/>
      <c r="AD245" s="38"/>
      <c r="AE245" s="38"/>
      <c r="AT245" s="17" t="s">
        <v>126</v>
      </c>
      <c r="AU245" s="17" t="s">
        <v>82</v>
      </c>
    </row>
    <row r="246" s="11" customFormat="1">
      <c r="A246" s="11"/>
      <c r="B246" s="200"/>
      <c r="C246" s="201"/>
      <c r="D246" s="195" t="s">
        <v>135</v>
      </c>
      <c r="E246" s="202" t="s">
        <v>19</v>
      </c>
      <c r="F246" s="203" t="s">
        <v>570</v>
      </c>
      <c r="G246" s="201"/>
      <c r="H246" s="204">
        <v>14</v>
      </c>
      <c r="I246" s="205"/>
      <c r="J246" s="201"/>
      <c r="K246" s="201"/>
      <c r="L246" s="206"/>
      <c r="M246" s="207"/>
      <c r="N246" s="208"/>
      <c r="O246" s="208"/>
      <c r="P246" s="208"/>
      <c r="Q246" s="208"/>
      <c r="R246" s="208"/>
      <c r="S246" s="208"/>
      <c r="T246" s="209"/>
      <c r="U246" s="11"/>
      <c r="V246" s="11"/>
      <c r="W246" s="11"/>
      <c r="X246" s="11"/>
      <c r="Y246" s="11"/>
      <c r="Z246" s="11"/>
      <c r="AA246" s="11"/>
      <c r="AB246" s="11"/>
      <c r="AC246" s="11"/>
      <c r="AD246" s="11"/>
      <c r="AE246" s="11"/>
      <c r="AT246" s="210" t="s">
        <v>135</v>
      </c>
      <c r="AU246" s="210" t="s">
        <v>82</v>
      </c>
      <c r="AV246" s="11" t="s">
        <v>82</v>
      </c>
      <c r="AW246" s="11" t="s">
        <v>33</v>
      </c>
      <c r="AX246" s="11" t="s">
        <v>72</v>
      </c>
      <c r="AY246" s="210" t="s">
        <v>125</v>
      </c>
    </row>
    <row r="247" s="13" customFormat="1">
      <c r="A247" s="13"/>
      <c r="B247" s="221"/>
      <c r="C247" s="222"/>
      <c r="D247" s="195" t="s">
        <v>135</v>
      </c>
      <c r="E247" s="223" t="s">
        <v>19</v>
      </c>
      <c r="F247" s="224" t="s">
        <v>141</v>
      </c>
      <c r="G247" s="222"/>
      <c r="H247" s="225">
        <v>14</v>
      </c>
      <c r="I247" s="226"/>
      <c r="J247" s="222"/>
      <c r="K247" s="222"/>
      <c r="L247" s="227"/>
      <c r="M247" s="228"/>
      <c r="N247" s="229"/>
      <c r="O247" s="229"/>
      <c r="P247" s="229"/>
      <c r="Q247" s="229"/>
      <c r="R247" s="229"/>
      <c r="S247" s="229"/>
      <c r="T247" s="230"/>
      <c r="U247" s="13"/>
      <c r="V247" s="13"/>
      <c r="W247" s="13"/>
      <c r="X247" s="13"/>
      <c r="Y247" s="13"/>
      <c r="Z247" s="13"/>
      <c r="AA247" s="13"/>
      <c r="AB247" s="13"/>
      <c r="AC247" s="13"/>
      <c r="AD247" s="13"/>
      <c r="AE247" s="13"/>
      <c r="AT247" s="231" t="s">
        <v>135</v>
      </c>
      <c r="AU247" s="231" t="s">
        <v>82</v>
      </c>
      <c r="AV247" s="13" t="s">
        <v>124</v>
      </c>
      <c r="AW247" s="13" t="s">
        <v>33</v>
      </c>
      <c r="AX247" s="13" t="s">
        <v>80</v>
      </c>
      <c r="AY247" s="231" t="s">
        <v>125</v>
      </c>
    </row>
    <row r="248" s="2" customFormat="1" ht="16.5" customHeight="1">
      <c r="A248" s="38"/>
      <c r="B248" s="39"/>
      <c r="C248" s="182" t="s">
        <v>260</v>
      </c>
      <c r="D248" s="182" t="s">
        <v>119</v>
      </c>
      <c r="E248" s="183" t="s">
        <v>538</v>
      </c>
      <c r="F248" s="184" t="s">
        <v>539</v>
      </c>
      <c r="G248" s="185" t="s">
        <v>122</v>
      </c>
      <c r="H248" s="186">
        <v>2</v>
      </c>
      <c r="I248" s="187"/>
      <c r="J248" s="188">
        <f>ROUND(I248*H248,2)</f>
        <v>0</v>
      </c>
      <c r="K248" s="184" t="s">
        <v>123</v>
      </c>
      <c r="L248" s="44"/>
      <c r="M248" s="189" t="s">
        <v>19</v>
      </c>
      <c r="N248" s="190" t="s">
        <v>43</v>
      </c>
      <c r="O248" s="84"/>
      <c r="P248" s="191">
        <f>O248*H248</f>
        <v>0</v>
      </c>
      <c r="Q248" s="191">
        <v>0</v>
      </c>
      <c r="R248" s="191">
        <f>Q248*H248</f>
        <v>0</v>
      </c>
      <c r="S248" s="191">
        <v>0</v>
      </c>
      <c r="T248" s="192">
        <f>S248*H248</f>
        <v>0</v>
      </c>
      <c r="U248" s="38"/>
      <c r="V248" s="38"/>
      <c r="W248" s="38"/>
      <c r="X248" s="38"/>
      <c r="Y248" s="38"/>
      <c r="Z248" s="38"/>
      <c r="AA248" s="38"/>
      <c r="AB248" s="38"/>
      <c r="AC248" s="38"/>
      <c r="AD248" s="38"/>
      <c r="AE248" s="38"/>
      <c r="AR248" s="193" t="s">
        <v>124</v>
      </c>
      <c r="AT248" s="193" t="s">
        <v>119</v>
      </c>
      <c r="AU248" s="193" t="s">
        <v>82</v>
      </c>
      <c r="AY248" s="17" t="s">
        <v>125</v>
      </c>
      <c r="BE248" s="194">
        <f>IF(N248="základní",J248,0)</f>
        <v>0</v>
      </c>
      <c r="BF248" s="194">
        <f>IF(N248="snížená",J248,0)</f>
        <v>0</v>
      </c>
      <c r="BG248" s="194">
        <f>IF(N248="zákl. přenesená",J248,0)</f>
        <v>0</v>
      </c>
      <c r="BH248" s="194">
        <f>IF(N248="sníž. přenesená",J248,0)</f>
        <v>0</v>
      </c>
      <c r="BI248" s="194">
        <f>IF(N248="nulová",J248,0)</f>
        <v>0</v>
      </c>
      <c r="BJ248" s="17" t="s">
        <v>80</v>
      </c>
      <c r="BK248" s="194">
        <f>ROUND(I248*H248,2)</f>
        <v>0</v>
      </c>
      <c r="BL248" s="17" t="s">
        <v>124</v>
      </c>
      <c r="BM248" s="193" t="s">
        <v>371</v>
      </c>
    </row>
    <row r="249" s="2" customFormat="1">
      <c r="A249" s="38"/>
      <c r="B249" s="39"/>
      <c r="C249" s="40"/>
      <c r="D249" s="195" t="s">
        <v>126</v>
      </c>
      <c r="E249" s="40"/>
      <c r="F249" s="196" t="s">
        <v>539</v>
      </c>
      <c r="G249" s="40"/>
      <c r="H249" s="40"/>
      <c r="I249" s="197"/>
      <c r="J249" s="40"/>
      <c r="K249" s="40"/>
      <c r="L249" s="44"/>
      <c r="M249" s="198"/>
      <c r="N249" s="199"/>
      <c r="O249" s="84"/>
      <c r="P249" s="84"/>
      <c r="Q249" s="84"/>
      <c r="R249" s="84"/>
      <c r="S249" s="84"/>
      <c r="T249" s="85"/>
      <c r="U249" s="38"/>
      <c r="V249" s="38"/>
      <c r="W249" s="38"/>
      <c r="X249" s="38"/>
      <c r="Y249" s="38"/>
      <c r="Z249" s="38"/>
      <c r="AA249" s="38"/>
      <c r="AB249" s="38"/>
      <c r="AC249" s="38"/>
      <c r="AD249" s="38"/>
      <c r="AE249" s="38"/>
      <c r="AT249" s="17" t="s">
        <v>126</v>
      </c>
      <c r="AU249" s="17" t="s">
        <v>82</v>
      </c>
    </row>
    <row r="250" s="2" customFormat="1" ht="37.8" customHeight="1">
      <c r="A250" s="38"/>
      <c r="B250" s="39"/>
      <c r="C250" s="182" t="s">
        <v>373</v>
      </c>
      <c r="D250" s="182" t="s">
        <v>119</v>
      </c>
      <c r="E250" s="183" t="s">
        <v>540</v>
      </c>
      <c r="F250" s="184" t="s">
        <v>541</v>
      </c>
      <c r="G250" s="185" t="s">
        <v>133</v>
      </c>
      <c r="H250" s="186">
        <v>36.75</v>
      </c>
      <c r="I250" s="187"/>
      <c r="J250" s="188">
        <f>ROUND(I250*H250,2)</f>
        <v>0</v>
      </c>
      <c r="K250" s="184" t="s">
        <v>123</v>
      </c>
      <c r="L250" s="44"/>
      <c r="M250" s="189" t="s">
        <v>19</v>
      </c>
      <c r="N250" s="190" t="s">
        <v>43</v>
      </c>
      <c r="O250" s="84"/>
      <c r="P250" s="191">
        <f>O250*H250</f>
        <v>0</v>
      </c>
      <c r="Q250" s="191">
        <v>0</v>
      </c>
      <c r="R250" s="191">
        <f>Q250*H250</f>
        <v>0</v>
      </c>
      <c r="S250" s="191">
        <v>0</v>
      </c>
      <c r="T250" s="192">
        <f>S250*H250</f>
        <v>0</v>
      </c>
      <c r="U250" s="38"/>
      <c r="V250" s="38"/>
      <c r="W250" s="38"/>
      <c r="X250" s="38"/>
      <c r="Y250" s="38"/>
      <c r="Z250" s="38"/>
      <c r="AA250" s="38"/>
      <c r="AB250" s="38"/>
      <c r="AC250" s="38"/>
      <c r="AD250" s="38"/>
      <c r="AE250" s="38"/>
      <c r="AR250" s="193" t="s">
        <v>124</v>
      </c>
      <c r="AT250" s="193" t="s">
        <v>119</v>
      </c>
      <c r="AU250" s="193" t="s">
        <v>82</v>
      </c>
      <c r="AY250" s="17" t="s">
        <v>125</v>
      </c>
      <c r="BE250" s="194">
        <f>IF(N250="základní",J250,0)</f>
        <v>0</v>
      </c>
      <c r="BF250" s="194">
        <f>IF(N250="snížená",J250,0)</f>
        <v>0</v>
      </c>
      <c r="BG250" s="194">
        <f>IF(N250="zákl. přenesená",J250,0)</f>
        <v>0</v>
      </c>
      <c r="BH250" s="194">
        <f>IF(N250="sníž. přenesená",J250,0)</f>
        <v>0</v>
      </c>
      <c r="BI250" s="194">
        <f>IF(N250="nulová",J250,0)</f>
        <v>0</v>
      </c>
      <c r="BJ250" s="17" t="s">
        <v>80</v>
      </c>
      <c r="BK250" s="194">
        <f>ROUND(I250*H250,2)</f>
        <v>0</v>
      </c>
      <c r="BL250" s="17" t="s">
        <v>124</v>
      </c>
      <c r="BM250" s="193" t="s">
        <v>376</v>
      </c>
    </row>
    <row r="251" s="2" customFormat="1">
      <c r="A251" s="38"/>
      <c r="B251" s="39"/>
      <c r="C251" s="40"/>
      <c r="D251" s="195" t="s">
        <v>126</v>
      </c>
      <c r="E251" s="40"/>
      <c r="F251" s="196" t="s">
        <v>541</v>
      </c>
      <c r="G251" s="40"/>
      <c r="H251" s="40"/>
      <c r="I251" s="197"/>
      <c r="J251" s="40"/>
      <c r="K251" s="40"/>
      <c r="L251" s="44"/>
      <c r="M251" s="198"/>
      <c r="N251" s="199"/>
      <c r="O251" s="84"/>
      <c r="P251" s="84"/>
      <c r="Q251" s="84"/>
      <c r="R251" s="84"/>
      <c r="S251" s="84"/>
      <c r="T251" s="85"/>
      <c r="U251" s="38"/>
      <c r="V251" s="38"/>
      <c r="W251" s="38"/>
      <c r="X251" s="38"/>
      <c r="Y251" s="38"/>
      <c r="Z251" s="38"/>
      <c r="AA251" s="38"/>
      <c r="AB251" s="38"/>
      <c r="AC251" s="38"/>
      <c r="AD251" s="38"/>
      <c r="AE251" s="38"/>
      <c r="AT251" s="17" t="s">
        <v>126</v>
      </c>
      <c r="AU251" s="17" t="s">
        <v>82</v>
      </c>
    </row>
    <row r="252" s="11" customFormat="1">
      <c r="A252" s="11"/>
      <c r="B252" s="200"/>
      <c r="C252" s="201"/>
      <c r="D252" s="195" t="s">
        <v>135</v>
      </c>
      <c r="E252" s="202" t="s">
        <v>19</v>
      </c>
      <c r="F252" s="203" t="s">
        <v>571</v>
      </c>
      <c r="G252" s="201"/>
      <c r="H252" s="204">
        <v>36.75</v>
      </c>
      <c r="I252" s="205"/>
      <c r="J252" s="201"/>
      <c r="K252" s="201"/>
      <c r="L252" s="206"/>
      <c r="M252" s="207"/>
      <c r="N252" s="208"/>
      <c r="O252" s="208"/>
      <c r="P252" s="208"/>
      <c r="Q252" s="208"/>
      <c r="R252" s="208"/>
      <c r="S252" s="208"/>
      <c r="T252" s="209"/>
      <c r="U252" s="11"/>
      <c r="V252" s="11"/>
      <c r="W252" s="11"/>
      <c r="X252" s="11"/>
      <c r="Y252" s="11"/>
      <c r="Z252" s="11"/>
      <c r="AA252" s="11"/>
      <c r="AB252" s="11"/>
      <c r="AC252" s="11"/>
      <c r="AD252" s="11"/>
      <c r="AE252" s="11"/>
      <c r="AT252" s="210" t="s">
        <v>135</v>
      </c>
      <c r="AU252" s="210" t="s">
        <v>82</v>
      </c>
      <c r="AV252" s="11" t="s">
        <v>82</v>
      </c>
      <c r="AW252" s="11" t="s">
        <v>33</v>
      </c>
      <c r="AX252" s="11" t="s">
        <v>72</v>
      </c>
      <c r="AY252" s="210" t="s">
        <v>125</v>
      </c>
    </row>
    <row r="253" s="13" customFormat="1">
      <c r="A253" s="13"/>
      <c r="B253" s="221"/>
      <c r="C253" s="222"/>
      <c r="D253" s="195" t="s">
        <v>135</v>
      </c>
      <c r="E253" s="223" t="s">
        <v>19</v>
      </c>
      <c r="F253" s="224" t="s">
        <v>141</v>
      </c>
      <c r="G253" s="222"/>
      <c r="H253" s="225">
        <v>36.75</v>
      </c>
      <c r="I253" s="226"/>
      <c r="J253" s="222"/>
      <c r="K253" s="222"/>
      <c r="L253" s="227"/>
      <c r="M253" s="228"/>
      <c r="N253" s="229"/>
      <c r="O253" s="229"/>
      <c r="P253" s="229"/>
      <c r="Q253" s="229"/>
      <c r="R253" s="229"/>
      <c r="S253" s="229"/>
      <c r="T253" s="230"/>
      <c r="U253" s="13"/>
      <c r="V253" s="13"/>
      <c r="W253" s="13"/>
      <c r="X253" s="13"/>
      <c r="Y253" s="13"/>
      <c r="Z253" s="13"/>
      <c r="AA253" s="13"/>
      <c r="AB253" s="13"/>
      <c r="AC253" s="13"/>
      <c r="AD253" s="13"/>
      <c r="AE253" s="13"/>
      <c r="AT253" s="231" t="s">
        <v>135</v>
      </c>
      <c r="AU253" s="231" t="s">
        <v>82</v>
      </c>
      <c r="AV253" s="13" t="s">
        <v>124</v>
      </c>
      <c r="AW253" s="13" t="s">
        <v>33</v>
      </c>
      <c r="AX253" s="13" t="s">
        <v>80</v>
      </c>
      <c r="AY253" s="231" t="s">
        <v>125</v>
      </c>
    </row>
    <row r="254" s="2" customFormat="1" ht="24.15" customHeight="1">
      <c r="A254" s="38"/>
      <c r="B254" s="39"/>
      <c r="C254" s="233" t="s">
        <v>265</v>
      </c>
      <c r="D254" s="233" t="s">
        <v>321</v>
      </c>
      <c r="E254" s="235" t="s">
        <v>543</v>
      </c>
      <c r="F254" s="236" t="s">
        <v>544</v>
      </c>
      <c r="G254" s="237" t="s">
        <v>144</v>
      </c>
      <c r="H254" s="238">
        <v>5.5129999999999999</v>
      </c>
      <c r="I254" s="239"/>
      <c r="J254" s="240">
        <f>ROUND(I254*H254,2)</f>
        <v>0</v>
      </c>
      <c r="K254" s="236" t="s">
        <v>123</v>
      </c>
      <c r="L254" s="241"/>
      <c r="M254" s="242" t="s">
        <v>19</v>
      </c>
      <c r="N254" s="243" t="s">
        <v>43</v>
      </c>
      <c r="O254" s="84"/>
      <c r="P254" s="191">
        <f>O254*H254</f>
        <v>0</v>
      </c>
      <c r="Q254" s="191">
        <v>0</v>
      </c>
      <c r="R254" s="191">
        <f>Q254*H254</f>
        <v>0</v>
      </c>
      <c r="S254" s="191">
        <v>0</v>
      </c>
      <c r="T254" s="192">
        <f>S254*H254</f>
        <v>0</v>
      </c>
      <c r="U254" s="38"/>
      <c r="V254" s="38"/>
      <c r="W254" s="38"/>
      <c r="X254" s="38"/>
      <c r="Y254" s="38"/>
      <c r="Z254" s="38"/>
      <c r="AA254" s="38"/>
      <c r="AB254" s="38"/>
      <c r="AC254" s="38"/>
      <c r="AD254" s="38"/>
      <c r="AE254" s="38"/>
      <c r="AR254" s="193" t="s">
        <v>145</v>
      </c>
      <c r="AT254" s="193" t="s">
        <v>321</v>
      </c>
      <c r="AU254" s="193" t="s">
        <v>82</v>
      </c>
      <c r="AY254" s="17" t="s">
        <v>125</v>
      </c>
      <c r="BE254" s="194">
        <f>IF(N254="základní",J254,0)</f>
        <v>0</v>
      </c>
      <c r="BF254" s="194">
        <f>IF(N254="snížená",J254,0)</f>
        <v>0</v>
      </c>
      <c r="BG254" s="194">
        <f>IF(N254="zákl. přenesená",J254,0)</f>
        <v>0</v>
      </c>
      <c r="BH254" s="194">
        <f>IF(N254="sníž. přenesená",J254,0)</f>
        <v>0</v>
      </c>
      <c r="BI254" s="194">
        <f>IF(N254="nulová",J254,0)</f>
        <v>0</v>
      </c>
      <c r="BJ254" s="17" t="s">
        <v>80</v>
      </c>
      <c r="BK254" s="194">
        <f>ROUND(I254*H254,2)</f>
        <v>0</v>
      </c>
      <c r="BL254" s="17" t="s">
        <v>124</v>
      </c>
      <c r="BM254" s="193" t="s">
        <v>378</v>
      </c>
    </row>
    <row r="255" s="2" customFormat="1">
      <c r="A255" s="38"/>
      <c r="B255" s="39"/>
      <c r="C255" s="40"/>
      <c r="D255" s="195" t="s">
        <v>126</v>
      </c>
      <c r="E255" s="40"/>
      <c r="F255" s="196" t="s">
        <v>544</v>
      </c>
      <c r="G255" s="40"/>
      <c r="H255" s="40"/>
      <c r="I255" s="197"/>
      <c r="J255" s="40"/>
      <c r="K255" s="40"/>
      <c r="L255" s="44"/>
      <c r="M255" s="198"/>
      <c r="N255" s="199"/>
      <c r="O255" s="84"/>
      <c r="P255" s="84"/>
      <c r="Q255" s="84"/>
      <c r="R255" s="84"/>
      <c r="S255" s="84"/>
      <c r="T255" s="85"/>
      <c r="U255" s="38"/>
      <c r="V255" s="38"/>
      <c r="W255" s="38"/>
      <c r="X255" s="38"/>
      <c r="Y255" s="38"/>
      <c r="Z255" s="38"/>
      <c r="AA255" s="38"/>
      <c r="AB255" s="38"/>
      <c r="AC255" s="38"/>
      <c r="AD255" s="38"/>
      <c r="AE255" s="38"/>
      <c r="AT255" s="17" t="s">
        <v>126</v>
      </c>
      <c r="AU255" s="17" t="s">
        <v>82</v>
      </c>
    </row>
    <row r="256" s="11" customFormat="1">
      <c r="A256" s="11"/>
      <c r="B256" s="200"/>
      <c r="C256" s="201"/>
      <c r="D256" s="195" t="s">
        <v>135</v>
      </c>
      <c r="E256" s="202" t="s">
        <v>19</v>
      </c>
      <c r="F256" s="203" t="s">
        <v>572</v>
      </c>
      <c r="G256" s="201"/>
      <c r="H256" s="204">
        <v>5.5129999999999999</v>
      </c>
      <c r="I256" s="205"/>
      <c r="J256" s="201"/>
      <c r="K256" s="201"/>
      <c r="L256" s="206"/>
      <c r="M256" s="207"/>
      <c r="N256" s="208"/>
      <c r="O256" s="208"/>
      <c r="P256" s="208"/>
      <c r="Q256" s="208"/>
      <c r="R256" s="208"/>
      <c r="S256" s="208"/>
      <c r="T256" s="209"/>
      <c r="U256" s="11"/>
      <c r="V256" s="11"/>
      <c r="W256" s="11"/>
      <c r="X256" s="11"/>
      <c r="Y256" s="11"/>
      <c r="Z256" s="11"/>
      <c r="AA256" s="11"/>
      <c r="AB256" s="11"/>
      <c r="AC256" s="11"/>
      <c r="AD256" s="11"/>
      <c r="AE256" s="11"/>
      <c r="AT256" s="210" t="s">
        <v>135</v>
      </c>
      <c r="AU256" s="210" t="s">
        <v>82</v>
      </c>
      <c r="AV256" s="11" t="s">
        <v>82</v>
      </c>
      <c r="AW256" s="11" t="s">
        <v>33</v>
      </c>
      <c r="AX256" s="11" t="s">
        <v>72</v>
      </c>
      <c r="AY256" s="210" t="s">
        <v>125</v>
      </c>
    </row>
    <row r="257" s="13" customFormat="1">
      <c r="A257" s="13"/>
      <c r="B257" s="221"/>
      <c r="C257" s="222"/>
      <c r="D257" s="195" t="s">
        <v>135</v>
      </c>
      <c r="E257" s="223" t="s">
        <v>19</v>
      </c>
      <c r="F257" s="224" t="s">
        <v>141</v>
      </c>
      <c r="G257" s="222"/>
      <c r="H257" s="225">
        <v>5.5129999999999999</v>
      </c>
      <c r="I257" s="226"/>
      <c r="J257" s="222"/>
      <c r="K257" s="222"/>
      <c r="L257" s="227"/>
      <c r="M257" s="228"/>
      <c r="N257" s="229"/>
      <c r="O257" s="229"/>
      <c r="P257" s="229"/>
      <c r="Q257" s="229"/>
      <c r="R257" s="229"/>
      <c r="S257" s="229"/>
      <c r="T257" s="230"/>
      <c r="U257" s="13"/>
      <c r="V257" s="13"/>
      <c r="W257" s="13"/>
      <c r="X257" s="13"/>
      <c r="Y257" s="13"/>
      <c r="Z257" s="13"/>
      <c r="AA257" s="13"/>
      <c r="AB257" s="13"/>
      <c r="AC257" s="13"/>
      <c r="AD257" s="13"/>
      <c r="AE257" s="13"/>
      <c r="AT257" s="231" t="s">
        <v>135</v>
      </c>
      <c r="AU257" s="231" t="s">
        <v>82</v>
      </c>
      <c r="AV257" s="13" t="s">
        <v>124</v>
      </c>
      <c r="AW257" s="13" t="s">
        <v>33</v>
      </c>
      <c r="AX257" s="13" t="s">
        <v>80</v>
      </c>
      <c r="AY257" s="231" t="s">
        <v>125</v>
      </c>
    </row>
    <row r="258" s="2" customFormat="1" ht="21.75" customHeight="1">
      <c r="A258" s="38"/>
      <c r="B258" s="39"/>
      <c r="C258" s="233" t="s">
        <v>380</v>
      </c>
      <c r="D258" s="233" t="s">
        <v>321</v>
      </c>
      <c r="E258" s="235" t="s">
        <v>546</v>
      </c>
      <c r="F258" s="236" t="s">
        <v>547</v>
      </c>
      <c r="G258" s="237" t="s">
        <v>144</v>
      </c>
      <c r="H258" s="238">
        <v>5.5129999999999999</v>
      </c>
      <c r="I258" s="239"/>
      <c r="J258" s="240">
        <f>ROUND(I258*H258,2)</f>
        <v>0</v>
      </c>
      <c r="K258" s="236" t="s">
        <v>123</v>
      </c>
      <c r="L258" s="241"/>
      <c r="M258" s="242" t="s">
        <v>19</v>
      </c>
      <c r="N258" s="243" t="s">
        <v>43</v>
      </c>
      <c r="O258" s="84"/>
      <c r="P258" s="191">
        <f>O258*H258</f>
        <v>0</v>
      </c>
      <c r="Q258" s="191">
        <v>0</v>
      </c>
      <c r="R258" s="191">
        <f>Q258*H258</f>
        <v>0</v>
      </c>
      <c r="S258" s="191">
        <v>0</v>
      </c>
      <c r="T258" s="192">
        <f>S258*H258</f>
        <v>0</v>
      </c>
      <c r="U258" s="38"/>
      <c r="V258" s="38"/>
      <c r="W258" s="38"/>
      <c r="X258" s="38"/>
      <c r="Y258" s="38"/>
      <c r="Z258" s="38"/>
      <c r="AA258" s="38"/>
      <c r="AB258" s="38"/>
      <c r="AC258" s="38"/>
      <c r="AD258" s="38"/>
      <c r="AE258" s="38"/>
      <c r="AR258" s="193" t="s">
        <v>145</v>
      </c>
      <c r="AT258" s="193" t="s">
        <v>321</v>
      </c>
      <c r="AU258" s="193" t="s">
        <v>82</v>
      </c>
      <c r="AY258" s="17" t="s">
        <v>125</v>
      </c>
      <c r="BE258" s="194">
        <f>IF(N258="základní",J258,0)</f>
        <v>0</v>
      </c>
      <c r="BF258" s="194">
        <f>IF(N258="snížená",J258,0)</f>
        <v>0</v>
      </c>
      <c r="BG258" s="194">
        <f>IF(N258="zákl. přenesená",J258,0)</f>
        <v>0</v>
      </c>
      <c r="BH258" s="194">
        <f>IF(N258="sníž. přenesená",J258,0)</f>
        <v>0</v>
      </c>
      <c r="BI258" s="194">
        <f>IF(N258="nulová",J258,0)</f>
        <v>0</v>
      </c>
      <c r="BJ258" s="17" t="s">
        <v>80</v>
      </c>
      <c r="BK258" s="194">
        <f>ROUND(I258*H258,2)</f>
        <v>0</v>
      </c>
      <c r="BL258" s="17" t="s">
        <v>124</v>
      </c>
      <c r="BM258" s="193" t="s">
        <v>381</v>
      </c>
    </row>
    <row r="259" s="2" customFormat="1">
      <c r="A259" s="38"/>
      <c r="B259" s="39"/>
      <c r="C259" s="40"/>
      <c r="D259" s="195" t="s">
        <v>126</v>
      </c>
      <c r="E259" s="40"/>
      <c r="F259" s="196" t="s">
        <v>547</v>
      </c>
      <c r="G259" s="40"/>
      <c r="H259" s="40"/>
      <c r="I259" s="197"/>
      <c r="J259" s="40"/>
      <c r="K259" s="40"/>
      <c r="L259" s="44"/>
      <c r="M259" s="198"/>
      <c r="N259" s="199"/>
      <c r="O259" s="84"/>
      <c r="P259" s="84"/>
      <c r="Q259" s="84"/>
      <c r="R259" s="84"/>
      <c r="S259" s="84"/>
      <c r="T259" s="85"/>
      <c r="U259" s="38"/>
      <c r="V259" s="38"/>
      <c r="W259" s="38"/>
      <c r="X259" s="38"/>
      <c r="Y259" s="38"/>
      <c r="Z259" s="38"/>
      <c r="AA259" s="38"/>
      <c r="AB259" s="38"/>
      <c r="AC259" s="38"/>
      <c r="AD259" s="38"/>
      <c r="AE259" s="38"/>
      <c r="AT259" s="17" t="s">
        <v>126</v>
      </c>
      <c r="AU259" s="17" t="s">
        <v>82</v>
      </c>
    </row>
    <row r="260" s="11" customFormat="1">
      <c r="A260" s="11"/>
      <c r="B260" s="200"/>
      <c r="C260" s="201"/>
      <c r="D260" s="195" t="s">
        <v>135</v>
      </c>
      <c r="E260" s="202" t="s">
        <v>19</v>
      </c>
      <c r="F260" s="203" t="s">
        <v>572</v>
      </c>
      <c r="G260" s="201"/>
      <c r="H260" s="204">
        <v>5.5129999999999999</v>
      </c>
      <c r="I260" s="205"/>
      <c r="J260" s="201"/>
      <c r="K260" s="201"/>
      <c r="L260" s="206"/>
      <c r="M260" s="207"/>
      <c r="N260" s="208"/>
      <c r="O260" s="208"/>
      <c r="P260" s="208"/>
      <c r="Q260" s="208"/>
      <c r="R260" s="208"/>
      <c r="S260" s="208"/>
      <c r="T260" s="209"/>
      <c r="U260" s="11"/>
      <c r="V260" s="11"/>
      <c r="W260" s="11"/>
      <c r="X260" s="11"/>
      <c r="Y260" s="11"/>
      <c r="Z260" s="11"/>
      <c r="AA260" s="11"/>
      <c r="AB260" s="11"/>
      <c r="AC260" s="11"/>
      <c r="AD260" s="11"/>
      <c r="AE260" s="11"/>
      <c r="AT260" s="210" t="s">
        <v>135</v>
      </c>
      <c r="AU260" s="210" t="s">
        <v>82</v>
      </c>
      <c r="AV260" s="11" t="s">
        <v>82</v>
      </c>
      <c r="AW260" s="11" t="s">
        <v>33</v>
      </c>
      <c r="AX260" s="11" t="s">
        <v>72</v>
      </c>
      <c r="AY260" s="210" t="s">
        <v>125</v>
      </c>
    </row>
    <row r="261" s="13" customFormat="1">
      <c r="A261" s="13"/>
      <c r="B261" s="221"/>
      <c r="C261" s="222"/>
      <c r="D261" s="195" t="s">
        <v>135</v>
      </c>
      <c r="E261" s="223" t="s">
        <v>19</v>
      </c>
      <c r="F261" s="224" t="s">
        <v>141</v>
      </c>
      <c r="G261" s="222"/>
      <c r="H261" s="225">
        <v>5.5129999999999999</v>
      </c>
      <c r="I261" s="226"/>
      <c r="J261" s="222"/>
      <c r="K261" s="222"/>
      <c r="L261" s="227"/>
      <c r="M261" s="228"/>
      <c r="N261" s="229"/>
      <c r="O261" s="229"/>
      <c r="P261" s="229"/>
      <c r="Q261" s="229"/>
      <c r="R261" s="229"/>
      <c r="S261" s="229"/>
      <c r="T261" s="230"/>
      <c r="U261" s="13"/>
      <c r="V261" s="13"/>
      <c r="W261" s="13"/>
      <c r="X261" s="13"/>
      <c r="Y261" s="13"/>
      <c r="Z261" s="13"/>
      <c r="AA261" s="13"/>
      <c r="AB261" s="13"/>
      <c r="AC261" s="13"/>
      <c r="AD261" s="13"/>
      <c r="AE261" s="13"/>
      <c r="AT261" s="231" t="s">
        <v>135</v>
      </c>
      <c r="AU261" s="231" t="s">
        <v>82</v>
      </c>
      <c r="AV261" s="13" t="s">
        <v>124</v>
      </c>
      <c r="AW261" s="13" t="s">
        <v>33</v>
      </c>
      <c r="AX261" s="13" t="s">
        <v>80</v>
      </c>
      <c r="AY261" s="231" t="s">
        <v>125</v>
      </c>
    </row>
    <row r="262" s="2" customFormat="1" ht="24.15" customHeight="1">
      <c r="A262" s="38"/>
      <c r="B262" s="39"/>
      <c r="C262" s="233" t="s">
        <v>269</v>
      </c>
      <c r="D262" s="233" t="s">
        <v>321</v>
      </c>
      <c r="E262" s="235" t="s">
        <v>548</v>
      </c>
      <c r="F262" s="236" t="s">
        <v>549</v>
      </c>
      <c r="G262" s="237" t="s">
        <v>144</v>
      </c>
      <c r="H262" s="238">
        <v>4.5940000000000003</v>
      </c>
      <c r="I262" s="239"/>
      <c r="J262" s="240">
        <f>ROUND(I262*H262,2)</f>
        <v>0</v>
      </c>
      <c r="K262" s="236" t="s">
        <v>123</v>
      </c>
      <c r="L262" s="241"/>
      <c r="M262" s="242" t="s">
        <v>19</v>
      </c>
      <c r="N262" s="243" t="s">
        <v>43</v>
      </c>
      <c r="O262" s="84"/>
      <c r="P262" s="191">
        <f>O262*H262</f>
        <v>0</v>
      </c>
      <c r="Q262" s="191">
        <v>0</v>
      </c>
      <c r="R262" s="191">
        <f>Q262*H262</f>
        <v>0</v>
      </c>
      <c r="S262" s="191">
        <v>0</v>
      </c>
      <c r="T262" s="192">
        <f>S262*H262</f>
        <v>0</v>
      </c>
      <c r="U262" s="38"/>
      <c r="V262" s="38"/>
      <c r="W262" s="38"/>
      <c r="X262" s="38"/>
      <c r="Y262" s="38"/>
      <c r="Z262" s="38"/>
      <c r="AA262" s="38"/>
      <c r="AB262" s="38"/>
      <c r="AC262" s="38"/>
      <c r="AD262" s="38"/>
      <c r="AE262" s="38"/>
      <c r="AR262" s="193" t="s">
        <v>145</v>
      </c>
      <c r="AT262" s="193" t="s">
        <v>321</v>
      </c>
      <c r="AU262" s="193" t="s">
        <v>82</v>
      </c>
      <c r="AY262" s="17" t="s">
        <v>125</v>
      </c>
      <c r="BE262" s="194">
        <f>IF(N262="základní",J262,0)</f>
        <v>0</v>
      </c>
      <c r="BF262" s="194">
        <f>IF(N262="snížená",J262,0)</f>
        <v>0</v>
      </c>
      <c r="BG262" s="194">
        <f>IF(N262="zákl. přenesená",J262,0)</f>
        <v>0</v>
      </c>
      <c r="BH262" s="194">
        <f>IF(N262="sníž. přenesená",J262,0)</f>
        <v>0</v>
      </c>
      <c r="BI262" s="194">
        <f>IF(N262="nulová",J262,0)</f>
        <v>0</v>
      </c>
      <c r="BJ262" s="17" t="s">
        <v>80</v>
      </c>
      <c r="BK262" s="194">
        <f>ROUND(I262*H262,2)</f>
        <v>0</v>
      </c>
      <c r="BL262" s="17" t="s">
        <v>124</v>
      </c>
      <c r="BM262" s="193" t="s">
        <v>395</v>
      </c>
    </row>
    <row r="263" s="2" customFormat="1">
      <c r="A263" s="38"/>
      <c r="B263" s="39"/>
      <c r="C263" s="40"/>
      <c r="D263" s="195" t="s">
        <v>126</v>
      </c>
      <c r="E263" s="40"/>
      <c r="F263" s="196" t="s">
        <v>549</v>
      </c>
      <c r="G263" s="40"/>
      <c r="H263" s="40"/>
      <c r="I263" s="197"/>
      <c r="J263" s="40"/>
      <c r="K263" s="40"/>
      <c r="L263" s="44"/>
      <c r="M263" s="198"/>
      <c r="N263" s="199"/>
      <c r="O263" s="84"/>
      <c r="P263" s="84"/>
      <c r="Q263" s="84"/>
      <c r="R263" s="84"/>
      <c r="S263" s="84"/>
      <c r="T263" s="85"/>
      <c r="U263" s="38"/>
      <c r="V263" s="38"/>
      <c r="W263" s="38"/>
      <c r="X263" s="38"/>
      <c r="Y263" s="38"/>
      <c r="Z263" s="38"/>
      <c r="AA263" s="38"/>
      <c r="AB263" s="38"/>
      <c r="AC263" s="38"/>
      <c r="AD263" s="38"/>
      <c r="AE263" s="38"/>
      <c r="AT263" s="17" t="s">
        <v>126</v>
      </c>
      <c r="AU263" s="17" t="s">
        <v>82</v>
      </c>
    </row>
    <row r="264" s="11" customFormat="1">
      <c r="A264" s="11"/>
      <c r="B264" s="200"/>
      <c r="C264" s="201"/>
      <c r="D264" s="195" t="s">
        <v>135</v>
      </c>
      <c r="E264" s="202" t="s">
        <v>19</v>
      </c>
      <c r="F264" s="203" t="s">
        <v>573</v>
      </c>
      <c r="G264" s="201"/>
      <c r="H264" s="204">
        <v>4.5940000000000003</v>
      </c>
      <c r="I264" s="205"/>
      <c r="J264" s="201"/>
      <c r="K264" s="201"/>
      <c r="L264" s="206"/>
      <c r="M264" s="207"/>
      <c r="N264" s="208"/>
      <c r="O264" s="208"/>
      <c r="P264" s="208"/>
      <c r="Q264" s="208"/>
      <c r="R264" s="208"/>
      <c r="S264" s="208"/>
      <c r="T264" s="209"/>
      <c r="U264" s="11"/>
      <c r="V264" s="11"/>
      <c r="W264" s="11"/>
      <c r="X264" s="11"/>
      <c r="Y264" s="11"/>
      <c r="Z264" s="11"/>
      <c r="AA264" s="11"/>
      <c r="AB264" s="11"/>
      <c r="AC264" s="11"/>
      <c r="AD264" s="11"/>
      <c r="AE264" s="11"/>
      <c r="AT264" s="210" t="s">
        <v>135</v>
      </c>
      <c r="AU264" s="210" t="s">
        <v>82</v>
      </c>
      <c r="AV264" s="11" t="s">
        <v>82</v>
      </c>
      <c r="AW264" s="11" t="s">
        <v>33</v>
      </c>
      <c r="AX264" s="11" t="s">
        <v>72</v>
      </c>
      <c r="AY264" s="210" t="s">
        <v>125</v>
      </c>
    </row>
    <row r="265" s="13" customFormat="1">
      <c r="A265" s="13"/>
      <c r="B265" s="221"/>
      <c r="C265" s="222"/>
      <c r="D265" s="195" t="s">
        <v>135</v>
      </c>
      <c r="E265" s="223" t="s">
        <v>19</v>
      </c>
      <c r="F265" s="224" t="s">
        <v>141</v>
      </c>
      <c r="G265" s="222"/>
      <c r="H265" s="225">
        <v>4.5940000000000003</v>
      </c>
      <c r="I265" s="226"/>
      <c r="J265" s="222"/>
      <c r="K265" s="222"/>
      <c r="L265" s="227"/>
      <c r="M265" s="228"/>
      <c r="N265" s="229"/>
      <c r="O265" s="229"/>
      <c r="P265" s="229"/>
      <c r="Q265" s="229"/>
      <c r="R265" s="229"/>
      <c r="S265" s="229"/>
      <c r="T265" s="230"/>
      <c r="U265" s="13"/>
      <c r="V265" s="13"/>
      <c r="W265" s="13"/>
      <c r="X265" s="13"/>
      <c r="Y265" s="13"/>
      <c r="Z265" s="13"/>
      <c r="AA265" s="13"/>
      <c r="AB265" s="13"/>
      <c r="AC265" s="13"/>
      <c r="AD265" s="13"/>
      <c r="AE265" s="13"/>
      <c r="AT265" s="231" t="s">
        <v>135</v>
      </c>
      <c r="AU265" s="231" t="s">
        <v>82</v>
      </c>
      <c r="AV265" s="13" t="s">
        <v>124</v>
      </c>
      <c r="AW265" s="13" t="s">
        <v>33</v>
      </c>
      <c r="AX265" s="13" t="s">
        <v>80</v>
      </c>
      <c r="AY265" s="231" t="s">
        <v>125</v>
      </c>
    </row>
    <row r="266" s="2" customFormat="1" ht="16.5" customHeight="1">
      <c r="A266" s="38"/>
      <c r="B266" s="39"/>
      <c r="C266" s="233" t="s">
        <v>399</v>
      </c>
      <c r="D266" s="233" t="s">
        <v>321</v>
      </c>
      <c r="E266" s="235" t="s">
        <v>551</v>
      </c>
      <c r="F266" s="236" t="s">
        <v>552</v>
      </c>
      <c r="G266" s="237" t="s">
        <v>122</v>
      </c>
      <c r="H266" s="238">
        <v>2</v>
      </c>
      <c r="I266" s="239"/>
      <c r="J266" s="240">
        <f>ROUND(I266*H266,2)</f>
        <v>0</v>
      </c>
      <c r="K266" s="236" t="s">
        <v>123</v>
      </c>
      <c r="L266" s="241"/>
      <c r="M266" s="242" t="s">
        <v>19</v>
      </c>
      <c r="N266" s="243" t="s">
        <v>43</v>
      </c>
      <c r="O266" s="84"/>
      <c r="P266" s="191">
        <f>O266*H266</f>
        <v>0</v>
      </c>
      <c r="Q266" s="191">
        <v>0</v>
      </c>
      <c r="R266" s="191">
        <f>Q266*H266</f>
        <v>0</v>
      </c>
      <c r="S266" s="191">
        <v>0</v>
      </c>
      <c r="T266" s="192">
        <f>S266*H266</f>
        <v>0</v>
      </c>
      <c r="U266" s="38"/>
      <c r="V266" s="38"/>
      <c r="W266" s="38"/>
      <c r="X266" s="38"/>
      <c r="Y266" s="38"/>
      <c r="Z266" s="38"/>
      <c r="AA266" s="38"/>
      <c r="AB266" s="38"/>
      <c r="AC266" s="38"/>
      <c r="AD266" s="38"/>
      <c r="AE266" s="38"/>
      <c r="AR266" s="193" t="s">
        <v>145</v>
      </c>
      <c r="AT266" s="193" t="s">
        <v>321</v>
      </c>
      <c r="AU266" s="193" t="s">
        <v>82</v>
      </c>
      <c r="AY266" s="17" t="s">
        <v>125</v>
      </c>
      <c r="BE266" s="194">
        <f>IF(N266="základní",J266,0)</f>
        <v>0</v>
      </c>
      <c r="BF266" s="194">
        <f>IF(N266="snížená",J266,0)</f>
        <v>0</v>
      </c>
      <c r="BG266" s="194">
        <f>IF(N266="zákl. přenesená",J266,0)</f>
        <v>0</v>
      </c>
      <c r="BH266" s="194">
        <f>IF(N266="sníž. přenesená",J266,0)</f>
        <v>0</v>
      </c>
      <c r="BI266" s="194">
        <f>IF(N266="nulová",J266,0)</f>
        <v>0</v>
      </c>
      <c r="BJ266" s="17" t="s">
        <v>80</v>
      </c>
      <c r="BK266" s="194">
        <f>ROUND(I266*H266,2)</f>
        <v>0</v>
      </c>
      <c r="BL266" s="17" t="s">
        <v>124</v>
      </c>
      <c r="BM266" s="193" t="s">
        <v>400</v>
      </c>
    </row>
    <row r="267" s="2" customFormat="1">
      <c r="A267" s="38"/>
      <c r="B267" s="39"/>
      <c r="C267" s="40"/>
      <c r="D267" s="195" t="s">
        <v>126</v>
      </c>
      <c r="E267" s="40"/>
      <c r="F267" s="196" t="s">
        <v>552</v>
      </c>
      <c r="G267" s="40"/>
      <c r="H267" s="40"/>
      <c r="I267" s="197"/>
      <c r="J267" s="40"/>
      <c r="K267" s="40"/>
      <c r="L267" s="44"/>
      <c r="M267" s="198"/>
      <c r="N267" s="199"/>
      <c r="O267" s="84"/>
      <c r="P267" s="84"/>
      <c r="Q267" s="84"/>
      <c r="R267" s="84"/>
      <c r="S267" s="84"/>
      <c r="T267" s="85"/>
      <c r="U267" s="38"/>
      <c r="V267" s="38"/>
      <c r="W267" s="38"/>
      <c r="X267" s="38"/>
      <c r="Y267" s="38"/>
      <c r="Z267" s="38"/>
      <c r="AA267" s="38"/>
      <c r="AB267" s="38"/>
      <c r="AC267" s="38"/>
      <c r="AD267" s="38"/>
      <c r="AE267" s="38"/>
      <c r="AT267" s="17" t="s">
        <v>126</v>
      </c>
      <c r="AU267" s="17" t="s">
        <v>82</v>
      </c>
    </row>
    <row r="268" s="2" customFormat="1" ht="55.5" customHeight="1">
      <c r="A268" s="38"/>
      <c r="B268" s="39"/>
      <c r="C268" s="182" t="s">
        <v>271</v>
      </c>
      <c r="D268" s="182" t="s">
        <v>119</v>
      </c>
      <c r="E268" s="183" t="s">
        <v>154</v>
      </c>
      <c r="F268" s="184" t="s">
        <v>155</v>
      </c>
      <c r="G268" s="185" t="s">
        <v>144</v>
      </c>
      <c r="H268" s="186">
        <v>15.619999999999999</v>
      </c>
      <c r="I268" s="187"/>
      <c r="J268" s="188">
        <f>ROUND(I268*H268,2)</f>
        <v>0</v>
      </c>
      <c r="K268" s="184" t="s">
        <v>123</v>
      </c>
      <c r="L268" s="44"/>
      <c r="M268" s="189" t="s">
        <v>19</v>
      </c>
      <c r="N268" s="190" t="s">
        <v>43</v>
      </c>
      <c r="O268" s="84"/>
      <c r="P268" s="191">
        <f>O268*H268</f>
        <v>0</v>
      </c>
      <c r="Q268" s="191">
        <v>0</v>
      </c>
      <c r="R268" s="191">
        <f>Q268*H268</f>
        <v>0</v>
      </c>
      <c r="S268" s="191">
        <v>0</v>
      </c>
      <c r="T268" s="192">
        <f>S268*H268</f>
        <v>0</v>
      </c>
      <c r="U268" s="38"/>
      <c r="V268" s="38"/>
      <c r="W268" s="38"/>
      <c r="X268" s="38"/>
      <c r="Y268" s="38"/>
      <c r="Z268" s="38"/>
      <c r="AA268" s="38"/>
      <c r="AB268" s="38"/>
      <c r="AC268" s="38"/>
      <c r="AD268" s="38"/>
      <c r="AE268" s="38"/>
      <c r="AR268" s="193" t="s">
        <v>124</v>
      </c>
      <c r="AT268" s="193" t="s">
        <v>119</v>
      </c>
      <c r="AU268" s="193" t="s">
        <v>82</v>
      </c>
      <c r="AY268" s="17" t="s">
        <v>125</v>
      </c>
      <c r="BE268" s="194">
        <f>IF(N268="základní",J268,0)</f>
        <v>0</v>
      </c>
      <c r="BF268" s="194">
        <f>IF(N268="snížená",J268,0)</f>
        <v>0</v>
      </c>
      <c r="BG268" s="194">
        <f>IF(N268="zákl. přenesená",J268,0)</f>
        <v>0</v>
      </c>
      <c r="BH268" s="194">
        <f>IF(N268="sníž. přenesená",J268,0)</f>
        <v>0</v>
      </c>
      <c r="BI268" s="194">
        <f>IF(N268="nulová",J268,0)</f>
        <v>0</v>
      </c>
      <c r="BJ268" s="17" t="s">
        <v>80</v>
      </c>
      <c r="BK268" s="194">
        <f>ROUND(I268*H268,2)</f>
        <v>0</v>
      </c>
      <c r="BL268" s="17" t="s">
        <v>124</v>
      </c>
      <c r="BM268" s="193" t="s">
        <v>409</v>
      </c>
    </row>
    <row r="269" s="2" customFormat="1">
      <c r="A269" s="38"/>
      <c r="B269" s="39"/>
      <c r="C269" s="40"/>
      <c r="D269" s="195" t="s">
        <v>126</v>
      </c>
      <c r="E269" s="40"/>
      <c r="F269" s="196" t="s">
        <v>155</v>
      </c>
      <c r="G269" s="40"/>
      <c r="H269" s="40"/>
      <c r="I269" s="197"/>
      <c r="J269" s="40"/>
      <c r="K269" s="40"/>
      <c r="L269" s="44"/>
      <c r="M269" s="198"/>
      <c r="N269" s="199"/>
      <c r="O269" s="84"/>
      <c r="P269" s="84"/>
      <c r="Q269" s="84"/>
      <c r="R269" s="84"/>
      <c r="S269" s="84"/>
      <c r="T269" s="85"/>
      <c r="U269" s="38"/>
      <c r="V269" s="38"/>
      <c r="W269" s="38"/>
      <c r="X269" s="38"/>
      <c r="Y269" s="38"/>
      <c r="Z269" s="38"/>
      <c r="AA269" s="38"/>
      <c r="AB269" s="38"/>
      <c r="AC269" s="38"/>
      <c r="AD269" s="38"/>
      <c r="AE269" s="38"/>
      <c r="AT269" s="17" t="s">
        <v>126</v>
      </c>
      <c r="AU269" s="17" t="s">
        <v>82</v>
      </c>
    </row>
    <row r="270" s="11" customFormat="1">
      <c r="A270" s="11"/>
      <c r="B270" s="200"/>
      <c r="C270" s="201"/>
      <c r="D270" s="195" t="s">
        <v>135</v>
      </c>
      <c r="E270" s="202" t="s">
        <v>19</v>
      </c>
      <c r="F270" s="203" t="s">
        <v>574</v>
      </c>
      <c r="G270" s="201"/>
      <c r="H270" s="204">
        <v>15.619999999999999</v>
      </c>
      <c r="I270" s="205"/>
      <c r="J270" s="201"/>
      <c r="K270" s="201"/>
      <c r="L270" s="206"/>
      <c r="M270" s="207"/>
      <c r="N270" s="208"/>
      <c r="O270" s="208"/>
      <c r="P270" s="208"/>
      <c r="Q270" s="208"/>
      <c r="R270" s="208"/>
      <c r="S270" s="208"/>
      <c r="T270" s="209"/>
      <c r="U270" s="11"/>
      <c r="V270" s="11"/>
      <c r="W270" s="11"/>
      <c r="X270" s="11"/>
      <c r="Y270" s="11"/>
      <c r="Z270" s="11"/>
      <c r="AA270" s="11"/>
      <c r="AB270" s="11"/>
      <c r="AC270" s="11"/>
      <c r="AD270" s="11"/>
      <c r="AE270" s="11"/>
      <c r="AT270" s="210" t="s">
        <v>135</v>
      </c>
      <c r="AU270" s="210" t="s">
        <v>82</v>
      </c>
      <c r="AV270" s="11" t="s">
        <v>82</v>
      </c>
      <c r="AW270" s="11" t="s">
        <v>33</v>
      </c>
      <c r="AX270" s="11" t="s">
        <v>72</v>
      </c>
      <c r="AY270" s="210" t="s">
        <v>125</v>
      </c>
    </row>
    <row r="271" s="13" customFormat="1">
      <c r="A271" s="13"/>
      <c r="B271" s="221"/>
      <c r="C271" s="222"/>
      <c r="D271" s="195" t="s">
        <v>135</v>
      </c>
      <c r="E271" s="223" t="s">
        <v>19</v>
      </c>
      <c r="F271" s="224" t="s">
        <v>141</v>
      </c>
      <c r="G271" s="222"/>
      <c r="H271" s="225">
        <v>15.619999999999999</v>
      </c>
      <c r="I271" s="226"/>
      <c r="J271" s="222"/>
      <c r="K271" s="222"/>
      <c r="L271" s="227"/>
      <c r="M271" s="228"/>
      <c r="N271" s="229"/>
      <c r="O271" s="229"/>
      <c r="P271" s="229"/>
      <c r="Q271" s="229"/>
      <c r="R271" s="229"/>
      <c r="S271" s="229"/>
      <c r="T271" s="230"/>
      <c r="U271" s="13"/>
      <c r="V271" s="13"/>
      <c r="W271" s="13"/>
      <c r="X271" s="13"/>
      <c r="Y271" s="13"/>
      <c r="Z271" s="13"/>
      <c r="AA271" s="13"/>
      <c r="AB271" s="13"/>
      <c r="AC271" s="13"/>
      <c r="AD271" s="13"/>
      <c r="AE271" s="13"/>
      <c r="AT271" s="231" t="s">
        <v>135</v>
      </c>
      <c r="AU271" s="231" t="s">
        <v>82</v>
      </c>
      <c r="AV271" s="13" t="s">
        <v>124</v>
      </c>
      <c r="AW271" s="13" t="s">
        <v>33</v>
      </c>
      <c r="AX271" s="13" t="s">
        <v>80</v>
      </c>
      <c r="AY271" s="231" t="s">
        <v>125</v>
      </c>
    </row>
    <row r="272" s="2" customFormat="1" ht="24.15" customHeight="1">
      <c r="A272" s="38"/>
      <c r="B272" s="39"/>
      <c r="C272" s="182" t="s">
        <v>411</v>
      </c>
      <c r="D272" s="182" t="s">
        <v>119</v>
      </c>
      <c r="E272" s="183" t="s">
        <v>554</v>
      </c>
      <c r="F272" s="184" t="s">
        <v>555</v>
      </c>
      <c r="G272" s="185" t="s">
        <v>170</v>
      </c>
      <c r="H272" s="186">
        <v>14</v>
      </c>
      <c r="I272" s="187"/>
      <c r="J272" s="188">
        <f>ROUND(I272*H272,2)</f>
        <v>0</v>
      </c>
      <c r="K272" s="184" t="s">
        <v>19</v>
      </c>
      <c r="L272" s="44"/>
      <c r="M272" s="189" t="s">
        <v>19</v>
      </c>
      <c r="N272" s="190" t="s">
        <v>43</v>
      </c>
      <c r="O272" s="84"/>
      <c r="P272" s="191">
        <f>O272*H272</f>
        <v>0</v>
      </c>
      <c r="Q272" s="191">
        <v>0</v>
      </c>
      <c r="R272" s="191">
        <f>Q272*H272</f>
        <v>0</v>
      </c>
      <c r="S272" s="191">
        <v>0</v>
      </c>
      <c r="T272" s="192">
        <f>S272*H272</f>
        <v>0</v>
      </c>
      <c r="U272" s="38"/>
      <c r="V272" s="38"/>
      <c r="W272" s="38"/>
      <c r="X272" s="38"/>
      <c r="Y272" s="38"/>
      <c r="Z272" s="38"/>
      <c r="AA272" s="38"/>
      <c r="AB272" s="38"/>
      <c r="AC272" s="38"/>
      <c r="AD272" s="38"/>
      <c r="AE272" s="38"/>
      <c r="AR272" s="193" t="s">
        <v>124</v>
      </c>
      <c r="AT272" s="193" t="s">
        <v>119</v>
      </c>
      <c r="AU272" s="193" t="s">
        <v>82</v>
      </c>
      <c r="AY272" s="17" t="s">
        <v>125</v>
      </c>
      <c r="BE272" s="194">
        <f>IF(N272="základní",J272,0)</f>
        <v>0</v>
      </c>
      <c r="BF272" s="194">
        <f>IF(N272="snížená",J272,0)</f>
        <v>0</v>
      </c>
      <c r="BG272" s="194">
        <f>IF(N272="zákl. přenesená",J272,0)</f>
        <v>0</v>
      </c>
      <c r="BH272" s="194">
        <f>IF(N272="sníž. přenesená",J272,0)</f>
        <v>0</v>
      </c>
      <c r="BI272" s="194">
        <f>IF(N272="nulová",J272,0)</f>
        <v>0</v>
      </c>
      <c r="BJ272" s="17" t="s">
        <v>80</v>
      </c>
      <c r="BK272" s="194">
        <f>ROUND(I272*H272,2)</f>
        <v>0</v>
      </c>
      <c r="BL272" s="17" t="s">
        <v>124</v>
      </c>
      <c r="BM272" s="193" t="s">
        <v>412</v>
      </c>
    </row>
    <row r="273" s="2" customFormat="1">
      <c r="A273" s="38"/>
      <c r="B273" s="39"/>
      <c r="C273" s="40"/>
      <c r="D273" s="195" t="s">
        <v>126</v>
      </c>
      <c r="E273" s="40"/>
      <c r="F273" s="196" t="s">
        <v>555</v>
      </c>
      <c r="G273" s="40"/>
      <c r="H273" s="40"/>
      <c r="I273" s="197"/>
      <c r="J273" s="40"/>
      <c r="K273" s="40"/>
      <c r="L273" s="44"/>
      <c r="M273" s="198"/>
      <c r="N273" s="199"/>
      <c r="O273" s="84"/>
      <c r="P273" s="84"/>
      <c r="Q273" s="84"/>
      <c r="R273" s="84"/>
      <c r="S273" s="84"/>
      <c r="T273" s="85"/>
      <c r="U273" s="38"/>
      <c r="V273" s="38"/>
      <c r="W273" s="38"/>
      <c r="X273" s="38"/>
      <c r="Y273" s="38"/>
      <c r="Z273" s="38"/>
      <c r="AA273" s="38"/>
      <c r="AB273" s="38"/>
      <c r="AC273" s="38"/>
      <c r="AD273" s="38"/>
      <c r="AE273" s="38"/>
      <c r="AT273" s="17" t="s">
        <v>126</v>
      </c>
      <c r="AU273" s="17" t="s">
        <v>82</v>
      </c>
    </row>
    <row r="274" s="11" customFormat="1">
      <c r="A274" s="11"/>
      <c r="B274" s="200"/>
      <c r="C274" s="201"/>
      <c r="D274" s="195" t="s">
        <v>135</v>
      </c>
      <c r="E274" s="202" t="s">
        <v>19</v>
      </c>
      <c r="F274" s="203" t="s">
        <v>575</v>
      </c>
      <c r="G274" s="201"/>
      <c r="H274" s="204">
        <v>14</v>
      </c>
      <c r="I274" s="205"/>
      <c r="J274" s="201"/>
      <c r="K274" s="201"/>
      <c r="L274" s="206"/>
      <c r="M274" s="207"/>
      <c r="N274" s="208"/>
      <c r="O274" s="208"/>
      <c r="P274" s="208"/>
      <c r="Q274" s="208"/>
      <c r="R274" s="208"/>
      <c r="S274" s="208"/>
      <c r="T274" s="209"/>
      <c r="U274" s="11"/>
      <c r="V274" s="11"/>
      <c r="W274" s="11"/>
      <c r="X274" s="11"/>
      <c r="Y274" s="11"/>
      <c r="Z274" s="11"/>
      <c r="AA274" s="11"/>
      <c r="AB274" s="11"/>
      <c r="AC274" s="11"/>
      <c r="AD274" s="11"/>
      <c r="AE274" s="11"/>
      <c r="AT274" s="210" t="s">
        <v>135</v>
      </c>
      <c r="AU274" s="210" t="s">
        <v>82</v>
      </c>
      <c r="AV274" s="11" t="s">
        <v>82</v>
      </c>
      <c r="AW274" s="11" t="s">
        <v>33</v>
      </c>
      <c r="AX274" s="11" t="s">
        <v>72</v>
      </c>
      <c r="AY274" s="210" t="s">
        <v>125</v>
      </c>
    </row>
    <row r="275" s="13" customFormat="1">
      <c r="A275" s="13"/>
      <c r="B275" s="221"/>
      <c r="C275" s="222"/>
      <c r="D275" s="195" t="s">
        <v>135</v>
      </c>
      <c r="E275" s="223" t="s">
        <v>19</v>
      </c>
      <c r="F275" s="224" t="s">
        <v>141</v>
      </c>
      <c r="G275" s="222"/>
      <c r="H275" s="225">
        <v>14</v>
      </c>
      <c r="I275" s="226"/>
      <c r="J275" s="222"/>
      <c r="K275" s="222"/>
      <c r="L275" s="227"/>
      <c r="M275" s="228"/>
      <c r="N275" s="229"/>
      <c r="O275" s="229"/>
      <c r="P275" s="229"/>
      <c r="Q275" s="229"/>
      <c r="R275" s="229"/>
      <c r="S275" s="229"/>
      <c r="T275" s="230"/>
      <c r="U275" s="13"/>
      <c r="V275" s="13"/>
      <c r="W275" s="13"/>
      <c r="X275" s="13"/>
      <c r="Y275" s="13"/>
      <c r="Z275" s="13"/>
      <c r="AA275" s="13"/>
      <c r="AB275" s="13"/>
      <c r="AC275" s="13"/>
      <c r="AD275" s="13"/>
      <c r="AE275" s="13"/>
      <c r="AT275" s="231" t="s">
        <v>135</v>
      </c>
      <c r="AU275" s="231" t="s">
        <v>82</v>
      </c>
      <c r="AV275" s="13" t="s">
        <v>124</v>
      </c>
      <c r="AW275" s="13" t="s">
        <v>33</v>
      </c>
      <c r="AX275" s="13" t="s">
        <v>80</v>
      </c>
      <c r="AY275" s="231" t="s">
        <v>125</v>
      </c>
    </row>
    <row r="276" s="2" customFormat="1" ht="24.15" customHeight="1">
      <c r="A276" s="38"/>
      <c r="B276" s="39"/>
      <c r="C276" s="182" t="s">
        <v>276</v>
      </c>
      <c r="D276" s="182" t="s">
        <v>119</v>
      </c>
      <c r="E276" s="183" t="s">
        <v>558</v>
      </c>
      <c r="F276" s="184" t="s">
        <v>559</v>
      </c>
      <c r="G276" s="185" t="s">
        <v>170</v>
      </c>
      <c r="H276" s="186">
        <v>14</v>
      </c>
      <c r="I276" s="187"/>
      <c r="J276" s="188">
        <f>ROUND(I276*H276,2)</f>
        <v>0</v>
      </c>
      <c r="K276" s="184" t="s">
        <v>19</v>
      </c>
      <c r="L276" s="44"/>
      <c r="M276" s="189" t="s">
        <v>19</v>
      </c>
      <c r="N276" s="190" t="s">
        <v>43</v>
      </c>
      <c r="O276" s="84"/>
      <c r="P276" s="191">
        <f>O276*H276</f>
        <v>0</v>
      </c>
      <c r="Q276" s="191">
        <v>0</v>
      </c>
      <c r="R276" s="191">
        <f>Q276*H276</f>
        <v>0</v>
      </c>
      <c r="S276" s="191">
        <v>0</v>
      </c>
      <c r="T276" s="192">
        <f>S276*H276</f>
        <v>0</v>
      </c>
      <c r="U276" s="38"/>
      <c r="V276" s="38"/>
      <c r="W276" s="38"/>
      <c r="X276" s="38"/>
      <c r="Y276" s="38"/>
      <c r="Z276" s="38"/>
      <c r="AA276" s="38"/>
      <c r="AB276" s="38"/>
      <c r="AC276" s="38"/>
      <c r="AD276" s="38"/>
      <c r="AE276" s="38"/>
      <c r="AR276" s="193" t="s">
        <v>124</v>
      </c>
      <c r="AT276" s="193" t="s">
        <v>119</v>
      </c>
      <c r="AU276" s="193" t="s">
        <v>82</v>
      </c>
      <c r="AY276" s="17" t="s">
        <v>125</v>
      </c>
      <c r="BE276" s="194">
        <f>IF(N276="základní",J276,0)</f>
        <v>0</v>
      </c>
      <c r="BF276" s="194">
        <f>IF(N276="snížená",J276,0)</f>
        <v>0</v>
      </c>
      <c r="BG276" s="194">
        <f>IF(N276="zákl. přenesená",J276,0)</f>
        <v>0</v>
      </c>
      <c r="BH276" s="194">
        <f>IF(N276="sníž. přenesená",J276,0)</f>
        <v>0</v>
      </c>
      <c r="BI276" s="194">
        <f>IF(N276="nulová",J276,0)</f>
        <v>0</v>
      </c>
      <c r="BJ276" s="17" t="s">
        <v>80</v>
      </c>
      <c r="BK276" s="194">
        <f>ROUND(I276*H276,2)</f>
        <v>0</v>
      </c>
      <c r="BL276" s="17" t="s">
        <v>124</v>
      </c>
      <c r="BM276" s="193" t="s">
        <v>418</v>
      </c>
    </row>
    <row r="277" s="2" customFormat="1">
      <c r="A277" s="38"/>
      <c r="B277" s="39"/>
      <c r="C277" s="40"/>
      <c r="D277" s="195" t="s">
        <v>126</v>
      </c>
      <c r="E277" s="40"/>
      <c r="F277" s="196" t="s">
        <v>559</v>
      </c>
      <c r="G277" s="40"/>
      <c r="H277" s="40"/>
      <c r="I277" s="197"/>
      <c r="J277" s="40"/>
      <c r="K277" s="40"/>
      <c r="L277" s="44"/>
      <c r="M277" s="198"/>
      <c r="N277" s="199"/>
      <c r="O277" s="84"/>
      <c r="P277" s="84"/>
      <c r="Q277" s="84"/>
      <c r="R277" s="84"/>
      <c r="S277" s="84"/>
      <c r="T277" s="85"/>
      <c r="U277" s="38"/>
      <c r="V277" s="38"/>
      <c r="W277" s="38"/>
      <c r="X277" s="38"/>
      <c r="Y277" s="38"/>
      <c r="Z277" s="38"/>
      <c r="AA277" s="38"/>
      <c r="AB277" s="38"/>
      <c r="AC277" s="38"/>
      <c r="AD277" s="38"/>
      <c r="AE277" s="38"/>
      <c r="AT277" s="17" t="s">
        <v>126</v>
      </c>
      <c r="AU277" s="17" t="s">
        <v>82</v>
      </c>
    </row>
    <row r="278" s="11" customFormat="1">
      <c r="A278" s="11"/>
      <c r="B278" s="200"/>
      <c r="C278" s="201"/>
      <c r="D278" s="195" t="s">
        <v>135</v>
      </c>
      <c r="E278" s="202" t="s">
        <v>19</v>
      </c>
      <c r="F278" s="203" t="s">
        <v>575</v>
      </c>
      <c r="G278" s="201"/>
      <c r="H278" s="204">
        <v>14</v>
      </c>
      <c r="I278" s="205"/>
      <c r="J278" s="201"/>
      <c r="K278" s="201"/>
      <c r="L278" s="206"/>
      <c r="M278" s="207"/>
      <c r="N278" s="208"/>
      <c r="O278" s="208"/>
      <c r="P278" s="208"/>
      <c r="Q278" s="208"/>
      <c r="R278" s="208"/>
      <c r="S278" s="208"/>
      <c r="T278" s="209"/>
      <c r="U278" s="11"/>
      <c r="V278" s="11"/>
      <c r="W278" s="11"/>
      <c r="X278" s="11"/>
      <c r="Y278" s="11"/>
      <c r="Z278" s="11"/>
      <c r="AA278" s="11"/>
      <c r="AB278" s="11"/>
      <c r="AC278" s="11"/>
      <c r="AD278" s="11"/>
      <c r="AE278" s="11"/>
      <c r="AT278" s="210" t="s">
        <v>135</v>
      </c>
      <c r="AU278" s="210" t="s">
        <v>82</v>
      </c>
      <c r="AV278" s="11" t="s">
        <v>82</v>
      </c>
      <c r="AW278" s="11" t="s">
        <v>33</v>
      </c>
      <c r="AX278" s="11" t="s">
        <v>72</v>
      </c>
      <c r="AY278" s="210" t="s">
        <v>125</v>
      </c>
    </row>
    <row r="279" s="13" customFormat="1">
      <c r="A279" s="13"/>
      <c r="B279" s="221"/>
      <c r="C279" s="222"/>
      <c r="D279" s="195" t="s">
        <v>135</v>
      </c>
      <c r="E279" s="223" t="s">
        <v>19</v>
      </c>
      <c r="F279" s="224" t="s">
        <v>141</v>
      </c>
      <c r="G279" s="222"/>
      <c r="H279" s="225">
        <v>14</v>
      </c>
      <c r="I279" s="226"/>
      <c r="J279" s="222"/>
      <c r="K279" s="222"/>
      <c r="L279" s="227"/>
      <c r="M279" s="228"/>
      <c r="N279" s="229"/>
      <c r="O279" s="229"/>
      <c r="P279" s="229"/>
      <c r="Q279" s="229"/>
      <c r="R279" s="229"/>
      <c r="S279" s="229"/>
      <c r="T279" s="230"/>
      <c r="U279" s="13"/>
      <c r="V279" s="13"/>
      <c r="W279" s="13"/>
      <c r="X279" s="13"/>
      <c r="Y279" s="13"/>
      <c r="Z279" s="13"/>
      <c r="AA279" s="13"/>
      <c r="AB279" s="13"/>
      <c r="AC279" s="13"/>
      <c r="AD279" s="13"/>
      <c r="AE279" s="13"/>
      <c r="AT279" s="231" t="s">
        <v>135</v>
      </c>
      <c r="AU279" s="231" t="s">
        <v>82</v>
      </c>
      <c r="AV279" s="13" t="s">
        <v>124</v>
      </c>
      <c r="AW279" s="13" t="s">
        <v>33</v>
      </c>
      <c r="AX279" s="13" t="s">
        <v>80</v>
      </c>
      <c r="AY279" s="231" t="s">
        <v>125</v>
      </c>
    </row>
    <row r="280" s="14" customFormat="1" ht="22.8" customHeight="1">
      <c r="A280" s="14"/>
      <c r="B280" s="244"/>
      <c r="C280" s="245"/>
      <c r="D280" s="246" t="s">
        <v>71</v>
      </c>
      <c r="E280" s="268" t="s">
        <v>576</v>
      </c>
      <c r="F280" s="268" t="s">
        <v>577</v>
      </c>
      <c r="G280" s="245"/>
      <c r="H280" s="245"/>
      <c r="I280" s="248"/>
      <c r="J280" s="269">
        <f>BK280</f>
        <v>0</v>
      </c>
      <c r="K280" s="245"/>
      <c r="L280" s="250"/>
      <c r="M280" s="251"/>
      <c r="N280" s="252"/>
      <c r="O280" s="252"/>
      <c r="P280" s="253">
        <f>SUM(P281:P336)</f>
        <v>0</v>
      </c>
      <c r="Q280" s="252"/>
      <c r="R280" s="253">
        <f>SUM(R281:R336)</f>
        <v>0</v>
      </c>
      <c r="S280" s="252"/>
      <c r="T280" s="254">
        <f>SUM(T281:T336)</f>
        <v>0</v>
      </c>
      <c r="U280" s="14"/>
      <c r="V280" s="14"/>
      <c r="W280" s="14"/>
      <c r="X280" s="14"/>
      <c r="Y280" s="14"/>
      <c r="Z280" s="14"/>
      <c r="AA280" s="14"/>
      <c r="AB280" s="14"/>
      <c r="AC280" s="14"/>
      <c r="AD280" s="14"/>
      <c r="AE280" s="14"/>
      <c r="AR280" s="255" t="s">
        <v>80</v>
      </c>
      <c r="AT280" s="256" t="s">
        <v>71</v>
      </c>
      <c r="AU280" s="256" t="s">
        <v>80</v>
      </c>
      <c r="AY280" s="255" t="s">
        <v>125</v>
      </c>
      <c r="BK280" s="257">
        <f>SUM(BK281:BK336)</f>
        <v>0</v>
      </c>
    </row>
    <row r="281" s="2" customFormat="1" ht="21.75" customHeight="1">
      <c r="A281" s="38"/>
      <c r="B281" s="39"/>
      <c r="C281" s="182" t="s">
        <v>421</v>
      </c>
      <c r="D281" s="182" t="s">
        <v>119</v>
      </c>
      <c r="E281" s="183" t="s">
        <v>578</v>
      </c>
      <c r="F281" s="184" t="s">
        <v>579</v>
      </c>
      <c r="G281" s="185" t="s">
        <v>170</v>
      </c>
      <c r="H281" s="186">
        <v>11</v>
      </c>
      <c r="I281" s="187"/>
      <c r="J281" s="188">
        <f>ROUND(I281*H281,2)</f>
        <v>0</v>
      </c>
      <c r="K281" s="184" t="s">
        <v>123</v>
      </c>
      <c r="L281" s="44"/>
      <c r="M281" s="189" t="s">
        <v>19</v>
      </c>
      <c r="N281" s="190" t="s">
        <v>43</v>
      </c>
      <c r="O281" s="84"/>
      <c r="P281" s="191">
        <f>O281*H281</f>
        <v>0</v>
      </c>
      <c r="Q281" s="191">
        <v>0</v>
      </c>
      <c r="R281" s="191">
        <f>Q281*H281</f>
        <v>0</v>
      </c>
      <c r="S281" s="191">
        <v>0</v>
      </c>
      <c r="T281" s="192">
        <f>S281*H281</f>
        <v>0</v>
      </c>
      <c r="U281" s="38"/>
      <c r="V281" s="38"/>
      <c r="W281" s="38"/>
      <c r="X281" s="38"/>
      <c r="Y281" s="38"/>
      <c r="Z281" s="38"/>
      <c r="AA281" s="38"/>
      <c r="AB281" s="38"/>
      <c r="AC281" s="38"/>
      <c r="AD281" s="38"/>
      <c r="AE281" s="38"/>
      <c r="AR281" s="193" t="s">
        <v>124</v>
      </c>
      <c r="AT281" s="193" t="s">
        <v>119</v>
      </c>
      <c r="AU281" s="193" t="s">
        <v>82</v>
      </c>
      <c r="AY281" s="17" t="s">
        <v>125</v>
      </c>
      <c r="BE281" s="194">
        <f>IF(N281="základní",J281,0)</f>
        <v>0</v>
      </c>
      <c r="BF281" s="194">
        <f>IF(N281="snížená",J281,0)</f>
        <v>0</v>
      </c>
      <c r="BG281" s="194">
        <f>IF(N281="zákl. přenesená",J281,0)</f>
        <v>0</v>
      </c>
      <c r="BH281" s="194">
        <f>IF(N281="sníž. přenesená",J281,0)</f>
        <v>0</v>
      </c>
      <c r="BI281" s="194">
        <f>IF(N281="nulová",J281,0)</f>
        <v>0</v>
      </c>
      <c r="BJ281" s="17" t="s">
        <v>80</v>
      </c>
      <c r="BK281" s="194">
        <f>ROUND(I281*H281,2)</f>
        <v>0</v>
      </c>
      <c r="BL281" s="17" t="s">
        <v>124</v>
      </c>
      <c r="BM281" s="193" t="s">
        <v>422</v>
      </c>
    </row>
    <row r="282" s="2" customFormat="1">
      <c r="A282" s="38"/>
      <c r="B282" s="39"/>
      <c r="C282" s="40"/>
      <c r="D282" s="195" t="s">
        <v>126</v>
      </c>
      <c r="E282" s="40"/>
      <c r="F282" s="196" t="s">
        <v>579</v>
      </c>
      <c r="G282" s="40"/>
      <c r="H282" s="40"/>
      <c r="I282" s="197"/>
      <c r="J282" s="40"/>
      <c r="K282" s="40"/>
      <c r="L282" s="44"/>
      <c r="M282" s="198"/>
      <c r="N282" s="199"/>
      <c r="O282" s="84"/>
      <c r="P282" s="84"/>
      <c r="Q282" s="84"/>
      <c r="R282" s="84"/>
      <c r="S282" s="84"/>
      <c r="T282" s="85"/>
      <c r="U282" s="38"/>
      <c r="V282" s="38"/>
      <c r="W282" s="38"/>
      <c r="X282" s="38"/>
      <c r="Y282" s="38"/>
      <c r="Z282" s="38"/>
      <c r="AA282" s="38"/>
      <c r="AB282" s="38"/>
      <c r="AC282" s="38"/>
      <c r="AD282" s="38"/>
      <c r="AE282" s="38"/>
      <c r="AT282" s="17" t="s">
        <v>126</v>
      </c>
      <c r="AU282" s="17" t="s">
        <v>82</v>
      </c>
    </row>
    <row r="283" s="11" customFormat="1">
      <c r="A283" s="11"/>
      <c r="B283" s="200"/>
      <c r="C283" s="201"/>
      <c r="D283" s="195" t="s">
        <v>135</v>
      </c>
      <c r="E283" s="202" t="s">
        <v>19</v>
      </c>
      <c r="F283" s="203" t="s">
        <v>580</v>
      </c>
      <c r="G283" s="201"/>
      <c r="H283" s="204">
        <v>11</v>
      </c>
      <c r="I283" s="205"/>
      <c r="J283" s="201"/>
      <c r="K283" s="201"/>
      <c r="L283" s="206"/>
      <c r="M283" s="207"/>
      <c r="N283" s="208"/>
      <c r="O283" s="208"/>
      <c r="P283" s="208"/>
      <c r="Q283" s="208"/>
      <c r="R283" s="208"/>
      <c r="S283" s="208"/>
      <c r="T283" s="209"/>
      <c r="U283" s="11"/>
      <c r="V283" s="11"/>
      <c r="W283" s="11"/>
      <c r="X283" s="11"/>
      <c r="Y283" s="11"/>
      <c r="Z283" s="11"/>
      <c r="AA283" s="11"/>
      <c r="AB283" s="11"/>
      <c r="AC283" s="11"/>
      <c r="AD283" s="11"/>
      <c r="AE283" s="11"/>
      <c r="AT283" s="210" t="s">
        <v>135</v>
      </c>
      <c r="AU283" s="210" t="s">
        <v>82</v>
      </c>
      <c r="AV283" s="11" t="s">
        <v>82</v>
      </c>
      <c r="AW283" s="11" t="s">
        <v>33</v>
      </c>
      <c r="AX283" s="11" t="s">
        <v>72</v>
      </c>
      <c r="AY283" s="210" t="s">
        <v>125</v>
      </c>
    </row>
    <row r="284" s="13" customFormat="1">
      <c r="A284" s="13"/>
      <c r="B284" s="221"/>
      <c r="C284" s="222"/>
      <c r="D284" s="195" t="s">
        <v>135</v>
      </c>
      <c r="E284" s="223" t="s">
        <v>19</v>
      </c>
      <c r="F284" s="224" t="s">
        <v>141</v>
      </c>
      <c r="G284" s="222"/>
      <c r="H284" s="225">
        <v>11</v>
      </c>
      <c r="I284" s="226"/>
      <c r="J284" s="222"/>
      <c r="K284" s="222"/>
      <c r="L284" s="227"/>
      <c r="M284" s="228"/>
      <c r="N284" s="229"/>
      <c r="O284" s="229"/>
      <c r="P284" s="229"/>
      <c r="Q284" s="229"/>
      <c r="R284" s="229"/>
      <c r="S284" s="229"/>
      <c r="T284" s="230"/>
      <c r="U284" s="13"/>
      <c r="V284" s="13"/>
      <c r="W284" s="13"/>
      <c r="X284" s="13"/>
      <c r="Y284" s="13"/>
      <c r="Z284" s="13"/>
      <c r="AA284" s="13"/>
      <c r="AB284" s="13"/>
      <c r="AC284" s="13"/>
      <c r="AD284" s="13"/>
      <c r="AE284" s="13"/>
      <c r="AT284" s="231" t="s">
        <v>135</v>
      </c>
      <c r="AU284" s="231" t="s">
        <v>82</v>
      </c>
      <c r="AV284" s="13" t="s">
        <v>124</v>
      </c>
      <c r="AW284" s="13" t="s">
        <v>33</v>
      </c>
      <c r="AX284" s="13" t="s">
        <v>80</v>
      </c>
      <c r="AY284" s="231" t="s">
        <v>125</v>
      </c>
    </row>
    <row r="285" s="2" customFormat="1" ht="24.15" customHeight="1">
      <c r="A285" s="38"/>
      <c r="B285" s="39"/>
      <c r="C285" s="182" t="s">
        <v>280</v>
      </c>
      <c r="D285" s="182" t="s">
        <v>119</v>
      </c>
      <c r="E285" s="183" t="s">
        <v>581</v>
      </c>
      <c r="F285" s="184" t="s">
        <v>582</v>
      </c>
      <c r="G285" s="185" t="s">
        <v>133</v>
      </c>
      <c r="H285" s="186">
        <v>28.875</v>
      </c>
      <c r="I285" s="187"/>
      <c r="J285" s="188">
        <f>ROUND(I285*H285,2)</f>
        <v>0</v>
      </c>
      <c r="K285" s="184" t="s">
        <v>123</v>
      </c>
      <c r="L285" s="44"/>
      <c r="M285" s="189" t="s">
        <v>19</v>
      </c>
      <c r="N285" s="190" t="s">
        <v>43</v>
      </c>
      <c r="O285" s="84"/>
      <c r="P285" s="191">
        <f>O285*H285</f>
        <v>0</v>
      </c>
      <c r="Q285" s="191">
        <v>0</v>
      </c>
      <c r="R285" s="191">
        <f>Q285*H285</f>
        <v>0</v>
      </c>
      <c r="S285" s="191">
        <v>0</v>
      </c>
      <c r="T285" s="192">
        <f>S285*H285</f>
        <v>0</v>
      </c>
      <c r="U285" s="38"/>
      <c r="V285" s="38"/>
      <c r="W285" s="38"/>
      <c r="X285" s="38"/>
      <c r="Y285" s="38"/>
      <c r="Z285" s="38"/>
      <c r="AA285" s="38"/>
      <c r="AB285" s="38"/>
      <c r="AC285" s="38"/>
      <c r="AD285" s="38"/>
      <c r="AE285" s="38"/>
      <c r="AR285" s="193" t="s">
        <v>124</v>
      </c>
      <c r="AT285" s="193" t="s">
        <v>119</v>
      </c>
      <c r="AU285" s="193" t="s">
        <v>82</v>
      </c>
      <c r="AY285" s="17" t="s">
        <v>125</v>
      </c>
      <c r="BE285" s="194">
        <f>IF(N285="základní",J285,0)</f>
        <v>0</v>
      </c>
      <c r="BF285" s="194">
        <f>IF(N285="snížená",J285,0)</f>
        <v>0</v>
      </c>
      <c r="BG285" s="194">
        <f>IF(N285="zákl. přenesená",J285,0)</f>
        <v>0</v>
      </c>
      <c r="BH285" s="194">
        <f>IF(N285="sníž. přenesená",J285,0)</f>
        <v>0</v>
      </c>
      <c r="BI285" s="194">
        <f>IF(N285="nulová",J285,0)</f>
        <v>0</v>
      </c>
      <c r="BJ285" s="17" t="s">
        <v>80</v>
      </c>
      <c r="BK285" s="194">
        <f>ROUND(I285*H285,2)</f>
        <v>0</v>
      </c>
      <c r="BL285" s="17" t="s">
        <v>124</v>
      </c>
      <c r="BM285" s="193" t="s">
        <v>427</v>
      </c>
    </row>
    <row r="286" s="2" customFormat="1">
      <c r="A286" s="38"/>
      <c r="B286" s="39"/>
      <c r="C286" s="40"/>
      <c r="D286" s="195" t="s">
        <v>126</v>
      </c>
      <c r="E286" s="40"/>
      <c r="F286" s="196" t="s">
        <v>582</v>
      </c>
      <c r="G286" s="40"/>
      <c r="H286" s="40"/>
      <c r="I286" s="197"/>
      <c r="J286" s="40"/>
      <c r="K286" s="40"/>
      <c r="L286" s="44"/>
      <c r="M286" s="198"/>
      <c r="N286" s="199"/>
      <c r="O286" s="84"/>
      <c r="P286" s="84"/>
      <c r="Q286" s="84"/>
      <c r="R286" s="84"/>
      <c r="S286" s="84"/>
      <c r="T286" s="85"/>
      <c r="U286" s="38"/>
      <c r="V286" s="38"/>
      <c r="W286" s="38"/>
      <c r="X286" s="38"/>
      <c r="Y286" s="38"/>
      <c r="Z286" s="38"/>
      <c r="AA286" s="38"/>
      <c r="AB286" s="38"/>
      <c r="AC286" s="38"/>
      <c r="AD286" s="38"/>
      <c r="AE286" s="38"/>
      <c r="AT286" s="17" t="s">
        <v>126</v>
      </c>
      <c r="AU286" s="17" t="s">
        <v>82</v>
      </c>
    </row>
    <row r="287" s="11" customFormat="1">
      <c r="A287" s="11"/>
      <c r="B287" s="200"/>
      <c r="C287" s="201"/>
      <c r="D287" s="195" t="s">
        <v>135</v>
      </c>
      <c r="E287" s="202" t="s">
        <v>19</v>
      </c>
      <c r="F287" s="203" t="s">
        <v>583</v>
      </c>
      <c r="G287" s="201"/>
      <c r="H287" s="204">
        <v>28.875</v>
      </c>
      <c r="I287" s="205"/>
      <c r="J287" s="201"/>
      <c r="K287" s="201"/>
      <c r="L287" s="206"/>
      <c r="M287" s="207"/>
      <c r="N287" s="208"/>
      <c r="O287" s="208"/>
      <c r="P287" s="208"/>
      <c r="Q287" s="208"/>
      <c r="R287" s="208"/>
      <c r="S287" s="208"/>
      <c r="T287" s="209"/>
      <c r="U287" s="11"/>
      <c r="V287" s="11"/>
      <c r="W287" s="11"/>
      <c r="X287" s="11"/>
      <c r="Y287" s="11"/>
      <c r="Z287" s="11"/>
      <c r="AA287" s="11"/>
      <c r="AB287" s="11"/>
      <c r="AC287" s="11"/>
      <c r="AD287" s="11"/>
      <c r="AE287" s="11"/>
      <c r="AT287" s="210" t="s">
        <v>135</v>
      </c>
      <c r="AU287" s="210" t="s">
        <v>82</v>
      </c>
      <c r="AV287" s="11" t="s">
        <v>82</v>
      </c>
      <c r="AW287" s="11" t="s">
        <v>33</v>
      </c>
      <c r="AX287" s="11" t="s">
        <v>72</v>
      </c>
      <c r="AY287" s="210" t="s">
        <v>125</v>
      </c>
    </row>
    <row r="288" s="13" customFormat="1">
      <c r="A288" s="13"/>
      <c r="B288" s="221"/>
      <c r="C288" s="222"/>
      <c r="D288" s="195" t="s">
        <v>135</v>
      </c>
      <c r="E288" s="223" t="s">
        <v>19</v>
      </c>
      <c r="F288" s="224" t="s">
        <v>141</v>
      </c>
      <c r="G288" s="222"/>
      <c r="H288" s="225">
        <v>28.875</v>
      </c>
      <c r="I288" s="226"/>
      <c r="J288" s="222"/>
      <c r="K288" s="222"/>
      <c r="L288" s="227"/>
      <c r="M288" s="228"/>
      <c r="N288" s="229"/>
      <c r="O288" s="229"/>
      <c r="P288" s="229"/>
      <c r="Q288" s="229"/>
      <c r="R288" s="229"/>
      <c r="S288" s="229"/>
      <c r="T288" s="230"/>
      <c r="U288" s="13"/>
      <c r="V288" s="13"/>
      <c r="W288" s="13"/>
      <c r="X288" s="13"/>
      <c r="Y288" s="13"/>
      <c r="Z288" s="13"/>
      <c r="AA288" s="13"/>
      <c r="AB288" s="13"/>
      <c r="AC288" s="13"/>
      <c r="AD288" s="13"/>
      <c r="AE288" s="13"/>
      <c r="AT288" s="231" t="s">
        <v>135</v>
      </c>
      <c r="AU288" s="231" t="s">
        <v>82</v>
      </c>
      <c r="AV288" s="13" t="s">
        <v>124</v>
      </c>
      <c r="AW288" s="13" t="s">
        <v>33</v>
      </c>
      <c r="AX288" s="13" t="s">
        <v>80</v>
      </c>
      <c r="AY288" s="231" t="s">
        <v>125</v>
      </c>
    </row>
    <row r="289" s="2" customFormat="1" ht="55.5" customHeight="1">
      <c r="A289" s="38"/>
      <c r="B289" s="39"/>
      <c r="C289" s="182" t="s">
        <v>431</v>
      </c>
      <c r="D289" s="182" t="s">
        <v>119</v>
      </c>
      <c r="E289" s="183" t="s">
        <v>154</v>
      </c>
      <c r="F289" s="184" t="s">
        <v>155</v>
      </c>
      <c r="G289" s="185" t="s">
        <v>144</v>
      </c>
      <c r="H289" s="186">
        <v>10.799</v>
      </c>
      <c r="I289" s="187"/>
      <c r="J289" s="188">
        <f>ROUND(I289*H289,2)</f>
        <v>0</v>
      </c>
      <c r="K289" s="184" t="s">
        <v>123</v>
      </c>
      <c r="L289" s="44"/>
      <c r="M289" s="189" t="s">
        <v>19</v>
      </c>
      <c r="N289" s="190" t="s">
        <v>43</v>
      </c>
      <c r="O289" s="84"/>
      <c r="P289" s="191">
        <f>O289*H289</f>
        <v>0</v>
      </c>
      <c r="Q289" s="191">
        <v>0</v>
      </c>
      <c r="R289" s="191">
        <f>Q289*H289</f>
        <v>0</v>
      </c>
      <c r="S289" s="191">
        <v>0</v>
      </c>
      <c r="T289" s="192">
        <f>S289*H289</f>
        <v>0</v>
      </c>
      <c r="U289" s="38"/>
      <c r="V289" s="38"/>
      <c r="W289" s="38"/>
      <c r="X289" s="38"/>
      <c r="Y289" s="38"/>
      <c r="Z289" s="38"/>
      <c r="AA289" s="38"/>
      <c r="AB289" s="38"/>
      <c r="AC289" s="38"/>
      <c r="AD289" s="38"/>
      <c r="AE289" s="38"/>
      <c r="AR289" s="193" t="s">
        <v>124</v>
      </c>
      <c r="AT289" s="193" t="s">
        <v>119</v>
      </c>
      <c r="AU289" s="193" t="s">
        <v>82</v>
      </c>
      <c r="AY289" s="17" t="s">
        <v>125</v>
      </c>
      <c r="BE289" s="194">
        <f>IF(N289="základní",J289,0)</f>
        <v>0</v>
      </c>
      <c r="BF289" s="194">
        <f>IF(N289="snížená",J289,0)</f>
        <v>0</v>
      </c>
      <c r="BG289" s="194">
        <f>IF(N289="zákl. přenesená",J289,0)</f>
        <v>0</v>
      </c>
      <c r="BH289" s="194">
        <f>IF(N289="sníž. přenesená",J289,0)</f>
        <v>0</v>
      </c>
      <c r="BI289" s="194">
        <f>IF(N289="nulová",J289,0)</f>
        <v>0</v>
      </c>
      <c r="BJ289" s="17" t="s">
        <v>80</v>
      </c>
      <c r="BK289" s="194">
        <f>ROUND(I289*H289,2)</f>
        <v>0</v>
      </c>
      <c r="BL289" s="17" t="s">
        <v>124</v>
      </c>
      <c r="BM289" s="193" t="s">
        <v>432</v>
      </c>
    </row>
    <row r="290" s="2" customFormat="1">
      <c r="A290" s="38"/>
      <c r="B290" s="39"/>
      <c r="C290" s="40"/>
      <c r="D290" s="195" t="s">
        <v>126</v>
      </c>
      <c r="E290" s="40"/>
      <c r="F290" s="196" t="s">
        <v>155</v>
      </c>
      <c r="G290" s="40"/>
      <c r="H290" s="40"/>
      <c r="I290" s="197"/>
      <c r="J290" s="40"/>
      <c r="K290" s="40"/>
      <c r="L290" s="44"/>
      <c r="M290" s="198"/>
      <c r="N290" s="199"/>
      <c r="O290" s="84"/>
      <c r="P290" s="84"/>
      <c r="Q290" s="84"/>
      <c r="R290" s="84"/>
      <c r="S290" s="84"/>
      <c r="T290" s="85"/>
      <c r="U290" s="38"/>
      <c r="V290" s="38"/>
      <c r="W290" s="38"/>
      <c r="X290" s="38"/>
      <c r="Y290" s="38"/>
      <c r="Z290" s="38"/>
      <c r="AA290" s="38"/>
      <c r="AB290" s="38"/>
      <c r="AC290" s="38"/>
      <c r="AD290" s="38"/>
      <c r="AE290" s="38"/>
      <c r="AT290" s="17" t="s">
        <v>126</v>
      </c>
      <c r="AU290" s="17" t="s">
        <v>82</v>
      </c>
    </row>
    <row r="291" s="11" customFormat="1">
      <c r="A291" s="11"/>
      <c r="B291" s="200"/>
      <c r="C291" s="201"/>
      <c r="D291" s="195" t="s">
        <v>135</v>
      </c>
      <c r="E291" s="202" t="s">
        <v>19</v>
      </c>
      <c r="F291" s="203" t="s">
        <v>584</v>
      </c>
      <c r="G291" s="201"/>
      <c r="H291" s="204">
        <v>10.799</v>
      </c>
      <c r="I291" s="205"/>
      <c r="J291" s="201"/>
      <c r="K291" s="201"/>
      <c r="L291" s="206"/>
      <c r="M291" s="207"/>
      <c r="N291" s="208"/>
      <c r="O291" s="208"/>
      <c r="P291" s="208"/>
      <c r="Q291" s="208"/>
      <c r="R291" s="208"/>
      <c r="S291" s="208"/>
      <c r="T291" s="209"/>
      <c r="U291" s="11"/>
      <c r="V291" s="11"/>
      <c r="W291" s="11"/>
      <c r="X291" s="11"/>
      <c r="Y291" s="11"/>
      <c r="Z291" s="11"/>
      <c r="AA291" s="11"/>
      <c r="AB291" s="11"/>
      <c r="AC291" s="11"/>
      <c r="AD291" s="11"/>
      <c r="AE291" s="11"/>
      <c r="AT291" s="210" t="s">
        <v>135</v>
      </c>
      <c r="AU291" s="210" t="s">
        <v>82</v>
      </c>
      <c r="AV291" s="11" t="s">
        <v>82</v>
      </c>
      <c r="AW291" s="11" t="s">
        <v>33</v>
      </c>
      <c r="AX291" s="11" t="s">
        <v>72</v>
      </c>
      <c r="AY291" s="210" t="s">
        <v>125</v>
      </c>
    </row>
    <row r="292" s="13" customFormat="1">
      <c r="A292" s="13"/>
      <c r="B292" s="221"/>
      <c r="C292" s="222"/>
      <c r="D292" s="195" t="s">
        <v>135</v>
      </c>
      <c r="E292" s="223" t="s">
        <v>19</v>
      </c>
      <c r="F292" s="224" t="s">
        <v>141</v>
      </c>
      <c r="G292" s="222"/>
      <c r="H292" s="225">
        <v>10.799</v>
      </c>
      <c r="I292" s="226"/>
      <c r="J292" s="222"/>
      <c r="K292" s="222"/>
      <c r="L292" s="227"/>
      <c r="M292" s="228"/>
      <c r="N292" s="229"/>
      <c r="O292" s="229"/>
      <c r="P292" s="229"/>
      <c r="Q292" s="229"/>
      <c r="R292" s="229"/>
      <c r="S292" s="229"/>
      <c r="T292" s="230"/>
      <c r="U292" s="13"/>
      <c r="V292" s="13"/>
      <c r="W292" s="13"/>
      <c r="X292" s="13"/>
      <c r="Y292" s="13"/>
      <c r="Z292" s="13"/>
      <c r="AA292" s="13"/>
      <c r="AB292" s="13"/>
      <c r="AC292" s="13"/>
      <c r="AD292" s="13"/>
      <c r="AE292" s="13"/>
      <c r="AT292" s="231" t="s">
        <v>135</v>
      </c>
      <c r="AU292" s="231" t="s">
        <v>82</v>
      </c>
      <c r="AV292" s="13" t="s">
        <v>124</v>
      </c>
      <c r="AW292" s="13" t="s">
        <v>33</v>
      </c>
      <c r="AX292" s="13" t="s">
        <v>80</v>
      </c>
      <c r="AY292" s="231" t="s">
        <v>125</v>
      </c>
    </row>
    <row r="293" s="2" customFormat="1" ht="24.15" customHeight="1">
      <c r="A293" s="38"/>
      <c r="B293" s="39"/>
      <c r="C293" s="182" t="s">
        <v>283</v>
      </c>
      <c r="D293" s="182" t="s">
        <v>119</v>
      </c>
      <c r="E293" s="183" t="s">
        <v>585</v>
      </c>
      <c r="F293" s="184" t="s">
        <v>586</v>
      </c>
      <c r="G293" s="185" t="s">
        <v>144</v>
      </c>
      <c r="H293" s="186">
        <v>10.799</v>
      </c>
      <c r="I293" s="187"/>
      <c r="J293" s="188">
        <f>ROUND(I293*H293,2)</f>
        <v>0</v>
      </c>
      <c r="K293" s="184" t="s">
        <v>123</v>
      </c>
      <c r="L293" s="44"/>
      <c r="M293" s="189" t="s">
        <v>19</v>
      </c>
      <c r="N293" s="190" t="s">
        <v>43</v>
      </c>
      <c r="O293" s="84"/>
      <c r="P293" s="191">
        <f>O293*H293</f>
        <v>0</v>
      </c>
      <c r="Q293" s="191">
        <v>0</v>
      </c>
      <c r="R293" s="191">
        <f>Q293*H293</f>
        <v>0</v>
      </c>
      <c r="S293" s="191">
        <v>0</v>
      </c>
      <c r="T293" s="192">
        <f>S293*H293</f>
        <v>0</v>
      </c>
      <c r="U293" s="38"/>
      <c r="V293" s="38"/>
      <c r="W293" s="38"/>
      <c r="X293" s="38"/>
      <c r="Y293" s="38"/>
      <c r="Z293" s="38"/>
      <c r="AA293" s="38"/>
      <c r="AB293" s="38"/>
      <c r="AC293" s="38"/>
      <c r="AD293" s="38"/>
      <c r="AE293" s="38"/>
      <c r="AR293" s="193" t="s">
        <v>124</v>
      </c>
      <c r="AT293" s="193" t="s">
        <v>119</v>
      </c>
      <c r="AU293" s="193" t="s">
        <v>82</v>
      </c>
      <c r="AY293" s="17" t="s">
        <v>125</v>
      </c>
      <c r="BE293" s="194">
        <f>IF(N293="základní",J293,0)</f>
        <v>0</v>
      </c>
      <c r="BF293" s="194">
        <f>IF(N293="snížená",J293,0)</f>
        <v>0</v>
      </c>
      <c r="BG293" s="194">
        <f>IF(N293="zákl. přenesená",J293,0)</f>
        <v>0</v>
      </c>
      <c r="BH293" s="194">
        <f>IF(N293="sníž. přenesená",J293,0)</f>
        <v>0</v>
      </c>
      <c r="BI293" s="194">
        <f>IF(N293="nulová",J293,0)</f>
        <v>0</v>
      </c>
      <c r="BJ293" s="17" t="s">
        <v>80</v>
      </c>
      <c r="BK293" s="194">
        <f>ROUND(I293*H293,2)</f>
        <v>0</v>
      </c>
      <c r="BL293" s="17" t="s">
        <v>124</v>
      </c>
      <c r="BM293" s="193" t="s">
        <v>439</v>
      </c>
    </row>
    <row r="294" s="2" customFormat="1">
      <c r="A294" s="38"/>
      <c r="B294" s="39"/>
      <c r="C294" s="40"/>
      <c r="D294" s="195" t="s">
        <v>126</v>
      </c>
      <c r="E294" s="40"/>
      <c r="F294" s="196" t="s">
        <v>586</v>
      </c>
      <c r="G294" s="40"/>
      <c r="H294" s="40"/>
      <c r="I294" s="197"/>
      <c r="J294" s="40"/>
      <c r="K294" s="40"/>
      <c r="L294" s="44"/>
      <c r="M294" s="198"/>
      <c r="N294" s="199"/>
      <c r="O294" s="84"/>
      <c r="P294" s="84"/>
      <c r="Q294" s="84"/>
      <c r="R294" s="84"/>
      <c r="S294" s="84"/>
      <c r="T294" s="85"/>
      <c r="U294" s="38"/>
      <c r="V294" s="38"/>
      <c r="W294" s="38"/>
      <c r="X294" s="38"/>
      <c r="Y294" s="38"/>
      <c r="Z294" s="38"/>
      <c r="AA294" s="38"/>
      <c r="AB294" s="38"/>
      <c r="AC294" s="38"/>
      <c r="AD294" s="38"/>
      <c r="AE294" s="38"/>
      <c r="AT294" s="17" t="s">
        <v>126</v>
      </c>
      <c r="AU294" s="17" t="s">
        <v>82</v>
      </c>
    </row>
    <row r="295" s="11" customFormat="1">
      <c r="A295" s="11"/>
      <c r="B295" s="200"/>
      <c r="C295" s="201"/>
      <c r="D295" s="195" t="s">
        <v>135</v>
      </c>
      <c r="E295" s="202" t="s">
        <v>19</v>
      </c>
      <c r="F295" s="203" t="s">
        <v>587</v>
      </c>
      <c r="G295" s="201"/>
      <c r="H295" s="204">
        <v>10.799</v>
      </c>
      <c r="I295" s="205"/>
      <c r="J295" s="201"/>
      <c r="K295" s="201"/>
      <c r="L295" s="206"/>
      <c r="M295" s="207"/>
      <c r="N295" s="208"/>
      <c r="O295" s="208"/>
      <c r="P295" s="208"/>
      <c r="Q295" s="208"/>
      <c r="R295" s="208"/>
      <c r="S295" s="208"/>
      <c r="T295" s="209"/>
      <c r="U295" s="11"/>
      <c r="V295" s="11"/>
      <c r="W295" s="11"/>
      <c r="X295" s="11"/>
      <c r="Y295" s="11"/>
      <c r="Z295" s="11"/>
      <c r="AA295" s="11"/>
      <c r="AB295" s="11"/>
      <c r="AC295" s="11"/>
      <c r="AD295" s="11"/>
      <c r="AE295" s="11"/>
      <c r="AT295" s="210" t="s">
        <v>135</v>
      </c>
      <c r="AU295" s="210" t="s">
        <v>82</v>
      </c>
      <c r="AV295" s="11" t="s">
        <v>82</v>
      </c>
      <c r="AW295" s="11" t="s">
        <v>33</v>
      </c>
      <c r="AX295" s="11" t="s">
        <v>72</v>
      </c>
      <c r="AY295" s="210" t="s">
        <v>125</v>
      </c>
    </row>
    <row r="296" s="13" customFormat="1">
      <c r="A296" s="13"/>
      <c r="B296" s="221"/>
      <c r="C296" s="222"/>
      <c r="D296" s="195" t="s">
        <v>135</v>
      </c>
      <c r="E296" s="223" t="s">
        <v>19</v>
      </c>
      <c r="F296" s="224" t="s">
        <v>141</v>
      </c>
      <c r="G296" s="222"/>
      <c r="H296" s="225">
        <v>10.799</v>
      </c>
      <c r="I296" s="226"/>
      <c r="J296" s="222"/>
      <c r="K296" s="222"/>
      <c r="L296" s="227"/>
      <c r="M296" s="228"/>
      <c r="N296" s="229"/>
      <c r="O296" s="229"/>
      <c r="P296" s="229"/>
      <c r="Q296" s="229"/>
      <c r="R296" s="229"/>
      <c r="S296" s="229"/>
      <c r="T296" s="230"/>
      <c r="U296" s="13"/>
      <c r="V296" s="13"/>
      <c r="W296" s="13"/>
      <c r="X296" s="13"/>
      <c r="Y296" s="13"/>
      <c r="Z296" s="13"/>
      <c r="AA296" s="13"/>
      <c r="AB296" s="13"/>
      <c r="AC296" s="13"/>
      <c r="AD296" s="13"/>
      <c r="AE296" s="13"/>
      <c r="AT296" s="231" t="s">
        <v>135</v>
      </c>
      <c r="AU296" s="231" t="s">
        <v>82</v>
      </c>
      <c r="AV296" s="13" t="s">
        <v>124</v>
      </c>
      <c r="AW296" s="13" t="s">
        <v>33</v>
      </c>
      <c r="AX296" s="13" t="s">
        <v>80</v>
      </c>
      <c r="AY296" s="231" t="s">
        <v>125</v>
      </c>
    </row>
    <row r="297" s="2" customFormat="1" ht="24.15" customHeight="1">
      <c r="A297" s="38"/>
      <c r="B297" s="39"/>
      <c r="C297" s="182" t="s">
        <v>444</v>
      </c>
      <c r="D297" s="182" t="s">
        <v>119</v>
      </c>
      <c r="E297" s="183" t="s">
        <v>588</v>
      </c>
      <c r="F297" s="184" t="s">
        <v>589</v>
      </c>
      <c r="G297" s="185" t="s">
        <v>170</v>
      </c>
      <c r="H297" s="186">
        <v>11</v>
      </c>
      <c r="I297" s="187"/>
      <c r="J297" s="188">
        <f>ROUND(I297*H297,2)</f>
        <v>0</v>
      </c>
      <c r="K297" s="184" t="s">
        <v>123</v>
      </c>
      <c r="L297" s="44"/>
      <c r="M297" s="189" t="s">
        <v>19</v>
      </c>
      <c r="N297" s="190" t="s">
        <v>43</v>
      </c>
      <c r="O297" s="84"/>
      <c r="P297" s="191">
        <f>O297*H297</f>
        <v>0</v>
      </c>
      <c r="Q297" s="191">
        <v>0</v>
      </c>
      <c r="R297" s="191">
        <f>Q297*H297</f>
        <v>0</v>
      </c>
      <c r="S297" s="191">
        <v>0</v>
      </c>
      <c r="T297" s="192">
        <f>S297*H297</f>
        <v>0</v>
      </c>
      <c r="U297" s="38"/>
      <c r="V297" s="38"/>
      <c r="W297" s="38"/>
      <c r="X297" s="38"/>
      <c r="Y297" s="38"/>
      <c r="Z297" s="38"/>
      <c r="AA297" s="38"/>
      <c r="AB297" s="38"/>
      <c r="AC297" s="38"/>
      <c r="AD297" s="38"/>
      <c r="AE297" s="38"/>
      <c r="AR297" s="193" t="s">
        <v>124</v>
      </c>
      <c r="AT297" s="193" t="s">
        <v>119</v>
      </c>
      <c r="AU297" s="193" t="s">
        <v>82</v>
      </c>
      <c r="AY297" s="17" t="s">
        <v>125</v>
      </c>
      <c r="BE297" s="194">
        <f>IF(N297="základní",J297,0)</f>
        <v>0</v>
      </c>
      <c r="BF297" s="194">
        <f>IF(N297="snížená",J297,0)</f>
        <v>0</v>
      </c>
      <c r="BG297" s="194">
        <f>IF(N297="zákl. přenesená",J297,0)</f>
        <v>0</v>
      </c>
      <c r="BH297" s="194">
        <f>IF(N297="sníž. přenesená",J297,0)</f>
        <v>0</v>
      </c>
      <c r="BI297" s="194">
        <f>IF(N297="nulová",J297,0)</f>
        <v>0</v>
      </c>
      <c r="BJ297" s="17" t="s">
        <v>80</v>
      </c>
      <c r="BK297" s="194">
        <f>ROUND(I297*H297,2)</f>
        <v>0</v>
      </c>
      <c r="BL297" s="17" t="s">
        <v>124</v>
      </c>
      <c r="BM297" s="193" t="s">
        <v>447</v>
      </c>
    </row>
    <row r="298" s="2" customFormat="1">
      <c r="A298" s="38"/>
      <c r="B298" s="39"/>
      <c r="C298" s="40"/>
      <c r="D298" s="195" t="s">
        <v>126</v>
      </c>
      <c r="E298" s="40"/>
      <c r="F298" s="196" t="s">
        <v>589</v>
      </c>
      <c r="G298" s="40"/>
      <c r="H298" s="40"/>
      <c r="I298" s="197"/>
      <c r="J298" s="40"/>
      <c r="K298" s="40"/>
      <c r="L298" s="44"/>
      <c r="M298" s="198"/>
      <c r="N298" s="199"/>
      <c r="O298" s="84"/>
      <c r="P298" s="84"/>
      <c r="Q298" s="84"/>
      <c r="R298" s="84"/>
      <c r="S298" s="84"/>
      <c r="T298" s="85"/>
      <c r="U298" s="38"/>
      <c r="V298" s="38"/>
      <c r="W298" s="38"/>
      <c r="X298" s="38"/>
      <c r="Y298" s="38"/>
      <c r="Z298" s="38"/>
      <c r="AA298" s="38"/>
      <c r="AB298" s="38"/>
      <c r="AC298" s="38"/>
      <c r="AD298" s="38"/>
      <c r="AE298" s="38"/>
      <c r="AT298" s="17" t="s">
        <v>126</v>
      </c>
      <c r="AU298" s="17" t="s">
        <v>82</v>
      </c>
    </row>
    <row r="299" s="11" customFormat="1">
      <c r="A299" s="11"/>
      <c r="B299" s="200"/>
      <c r="C299" s="201"/>
      <c r="D299" s="195" t="s">
        <v>135</v>
      </c>
      <c r="E299" s="202" t="s">
        <v>19</v>
      </c>
      <c r="F299" s="203" t="s">
        <v>590</v>
      </c>
      <c r="G299" s="201"/>
      <c r="H299" s="204">
        <v>11</v>
      </c>
      <c r="I299" s="205"/>
      <c r="J299" s="201"/>
      <c r="K299" s="201"/>
      <c r="L299" s="206"/>
      <c r="M299" s="207"/>
      <c r="N299" s="208"/>
      <c r="O299" s="208"/>
      <c r="P299" s="208"/>
      <c r="Q299" s="208"/>
      <c r="R299" s="208"/>
      <c r="S299" s="208"/>
      <c r="T299" s="209"/>
      <c r="U299" s="11"/>
      <c r="V299" s="11"/>
      <c r="W299" s="11"/>
      <c r="X299" s="11"/>
      <c r="Y299" s="11"/>
      <c r="Z299" s="11"/>
      <c r="AA299" s="11"/>
      <c r="AB299" s="11"/>
      <c r="AC299" s="11"/>
      <c r="AD299" s="11"/>
      <c r="AE299" s="11"/>
      <c r="AT299" s="210" t="s">
        <v>135</v>
      </c>
      <c r="AU299" s="210" t="s">
        <v>82</v>
      </c>
      <c r="AV299" s="11" t="s">
        <v>82</v>
      </c>
      <c r="AW299" s="11" t="s">
        <v>33</v>
      </c>
      <c r="AX299" s="11" t="s">
        <v>72</v>
      </c>
      <c r="AY299" s="210" t="s">
        <v>125</v>
      </c>
    </row>
    <row r="300" s="13" customFormat="1">
      <c r="A300" s="13"/>
      <c r="B300" s="221"/>
      <c r="C300" s="222"/>
      <c r="D300" s="195" t="s">
        <v>135</v>
      </c>
      <c r="E300" s="223" t="s">
        <v>19</v>
      </c>
      <c r="F300" s="224" t="s">
        <v>141</v>
      </c>
      <c r="G300" s="222"/>
      <c r="H300" s="225">
        <v>11</v>
      </c>
      <c r="I300" s="226"/>
      <c r="J300" s="222"/>
      <c r="K300" s="222"/>
      <c r="L300" s="227"/>
      <c r="M300" s="228"/>
      <c r="N300" s="229"/>
      <c r="O300" s="229"/>
      <c r="P300" s="229"/>
      <c r="Q300" s="229"/>
      <c r="R300" s="229"/>
      <c r="S300" s="229"/>
      <c r="T300" s="230"/>
      <c r="U300" s="13"/>
      <c r="V300" s="13"/>
      <c r="W300" s="13"/>
      <c r="X300" s="13"/>
      <c r="Y300" s="13"/>
      <c r="Z300" s="13"/>
      <c r="AA300" s="13"/>
      <c r="AB300" s="13"/>
      <c r="AC300" s="13"/>
      <c r="AD300" s="13"/>
      <c r="AE300" s="13"/>
      <c r="AT300" s="231" t="s">
        <v>135</v>
      </c>
      <c r="AU300" s="231" t="s">
        <v>82</v>
      </c>
      <c r="AV300" s="13" t="s">
        <v>124</v>
      </c>
      <c r="AW300" s="13" t="s">
        <v>33</v>
      </c>
      <c r="AX300" s="13" t="s">
        <v>80</v>
      </c>
      <c r="AY300" s="231" t="s">
        <v>125</v>
      </c>
    </row>
    <row r="301" s="2" customFormat="1" ht="21.75" customHeight="1">
      <c r="A301" s="38"/>
      <c r="B301" s="39"/>
      <c r="C301" s="182" t="s">
        <v>306</v>
      </c>
      <c r="D301" s="182" t="s">
        <v>119</v>
      </c>
      <c r="E301" s="183" t="s">
        <v>535</v>
      </c>
      <c r="F301" s="184" t="s">
        <v>536</v>
      </c>
      <c r="G301" s="185" t="s">
        <v>170</v>
      </c>
      <c r="H301" s="186">
        <v>12</v>
      </c>
      <c r="I301" s="187"/>
      <c r="J301" s="188">
        <f>ROUND(I301*H301,2)</f>
        <v>0</v>
      </c>
      <c r="K301" s="184" t="s">
        <v>123</v>
      </c>
      <c r="L301" s="44"/>
      <c r="M301" s="189" t="s">
        <v>19</v>
      </c>
      <c r="N301" s="190" t="s">
        <v>43</v>
      </c>
      <c r="O301" s="84"/>
      <c r="P301" s="191">
        <f>O301*H301</f>
        <v>0</v>
      </c>
      <c r="Q301" s="191">
        <v>0</v>
      </c>
      <c r="R301" s="191">
        <f>Q301*H301</f>
        <v>0</v>
      </c>
      <c r="S301" s="191">
        <v>0</v>
      </c>
      <c r="T301" s="192">
        <f>S301*H301</f>
        <v>0</v>
      </c>
      <c r="U301" s="38"/>
      <c r="V301" s="38"/>
      <c r="W301" s="38"/>
      <c r="X301" s="38"/>
      <c r="Y301" s="38"/>
      <c r="Z301" s="38"/>
      <c r="AA301" s="38"/>
      <c r="AB301" s="38"/>
      <c r="AC301" s="38"/>
      <c r="AD301" s="38"/>
      <c r="AE301" s="38"/>
      <c r="AR301" s="193" t="s">
        <v>124</v>
      </c>
      <c r="AT301" s="193" t="s">
        <v>119</v>
      </c>
      <c r="AU301" s="193" t="s">
        <v>82</v>
      </c>
      <c r="AY301" s="17" t="s">
        <v>125</v>
      </c>
      <c r="BE301" s="194">
        <f>IF(N301="základní",J301,0)</f>
        <v>0</v>
      </c>
      <c r="BF301" s="194">
        <f>IF(N301="snížená",J301,0)</f>
        <v>0</v>
      </c>
      <c r="BG301" s="194">
        <f>IF(N301="zákl. přenesená",J301,0)</f>
        <v>0</v>
      </c>
      <c r="BH301" s="194">
        <f>IF(N301="sníž. přenesená",J301,0)</f>
        <v>0</v>
      </c>
      <c r="BI301" s="194">
        <f>IF(N301="nulová",J301,0)</f>
        <v>0</v>
      </c>
      <c r="BJ301" s="17" t="s">
        <v>80</v>
      </c>
      <c r="BK301" s="194">
        <f>ROUND(I301*H301,2)</f>
        <v>0</v>
      </c>
      <c r="BL301" s="17" t="s">
        <v>124</v>
      </c>
      <c r="BM301" s="193" t="s">
        <v>451</v>
      </c>
    </row>
    <row r="302" s="2" customFormat="1">
      <c r="A302" s="38"/>
      <c r="B302" s="39"/>
      <c r="C302" s="40"/>
      <c r="D302" s="195" t="s">
        <v>126</v>
      </c>
      <c r="E302" s="40"/>
      <c r="F302" s="196" t="s">
        <v>536</v>
      </c>
      <c r="G302" s="40"/>
      <c r="H302" s="40"/>
      <c r="I302" s="197"/>
      <c r="J302" s="40"/>
      <c r="K302" s="40"/>
      <c r="L302" s="44"/>
      <c r="M302" s="198"/>
      <c r="N302" s="199"/>
      <c r="O302" s="84"/>
      <c r="P302" s="84"/>
      <c r="Q302" s="84"/>
      <c r="R302" s="84"/>
      <c r="S302" s="84"/>
      <c r="T302" s="85"/>
      <c r="U302" s="38"/>
      <c r="V302" s="38"/>
      <c r="W302" s="38"/>
      <c r="X302" s="38"/>
      <c r="Y302" s="38"/>
      <c r="Z302" s="38"/>
      <c r="AA302" s="38"/>
      <c r="AB302" s="38"/>
      <c r="AC302" s="38"/>
      <c r="AD302" s="38"/>
      <c r="AE302" s="38"/>
      <c r="AT302" s="17" t="s">
        <v>126</v>
      </c>
      <c r="AU302" s="17" t="s">
        <v>82</v>
      </c>
    </row>
    <row r="303" s="11" customFormat="1">
      <c r="A303" s="11"/>
      <c r="B303" s="200"/>
      <c r="C303" s="201"/>
      <c r="D303" s="195" t="s">
        <v>135</v>
      </c>
      <c r="E303" s="202" t="s">
        <v>19</v>
      </c>
      <c r="F303" s="203" t="s">
        <v>591</v>
      </c>
      <c r="G303" s="201"/>
      <c r="H303" s="204">
        <v>12</v>
      </c>
      <c r="I303" s="205"/>
      <c r="J303" s="201"/>
      <c r="K303" s="201"/>
      <c r="L303" s="206"/>
      <c r="M303" s="207"/>
      <c r="N303" s="208"/>
      <c r="O303" s="208"/>
      <c r="P303" s="208"/>
      <c r="Q303" s="208"/>
      <c r="R303" s="208"/>
      <c r="S303" s="208"/>
      <c r="T303" s="209"/>
      <c r="U303" s="11"/>
      <c r="V303" s="11"/>
      <c r="W303" s="11"/>
      <c r="X303" s="11"/>
      <c r="Y303" s="11"/>
      <c r="Z303" s="11"/>
      <c r="AA303" s="11"/>
      <c r="AB303" s="11"/>
      <c r="AC303" s="11"/>
      <c r="AD303" s="11"/>
      <c r="AE303" s="11"/>
      <c r="AT303" s="210" t="s">
        <v>135</v>
      </c>
      <c r="AU303" s="210" t="s">
        <v>82</v>
      </c>
      <c r="AV303" s="11" t="s">
        <v>82</v>
      </c>
      <c r="AW303" s="11" t="s">
        <v>33</v>
      </c>
      <c r="AX303" s="11" t="s">
        <v>72</v>
      </c>
      <c r="AY303" s="210" t="s">
        <v>125</v>
      </c>
    </row>
    <row r="304" s="13" customFormat="1">
      <c r="A304" s="13"/>
      <c r="B304" s="221"/>
      <c r="C304" s="222"/>
      <c r="D304" s="195" t="s">
        <v>135</v>
      </c>
      <c r="E304" s="223" t="s">
        <v>19</v>
      </c>
      <c r="F304" s="224" t="s">
        <v>141</v>
      </c>
      <c r="G304" s="222"/>
      <c r="H304" s="225">
        <v>12</v>
      </c>
      <c r="I304" s="226"/>
      <c r="J304" s="222"/>
      <c r="K304" s="222"/>
      <c r="L304" s="227"/>
      <c r="M304" s="228"/>
      <c r="N304" s="229"/>
      <c r="O304" s="229"/>
      <c r="P304" s="229"/>
      <c r="Q304" s="229"/>
      <c r="R304" s="229"/>
      <c r="S304" s="229"/>
      <c r="T304" s="230"/>
      <c r="U304" s="13"/>
      <c r="V304" s="13"/>
      <c r="W304" s="13"/>
      <c r="X304" s="13"/>
      <c r="Y304" s="13"/>
      <c r="Z304" s="13"/>
      <c r="AA304" s="13"/>
      <c r="AB304" s="13"/>
      <c r="AC304" s="13"/>
      <c r="AD304" s="13"/>
      <c r="AE304" s="13"/>
      <c r="AT304" s="231" t="s">
        <v>135</v>
      </c>
      <c r="AU304" s="231" t="s">
        <v>82</v>
      </c>
      <c r="AV304" s="13" t="s">
        <v>124</v>
      </c>
      <c r="AW304" s="13" t="s">
        <v>33</v>
      </c>
      <c r="AX304" s="13" t="s">
        <v>80</v>
      </c>
      <c r="AY304" s="231" t="s">
        <v>125</v>
      </c>
    </row>
    <row r="305" s="2" customFormat="1" ht="16.5" customHeight="1">
      <c r="A305" s="38"/>
      <c r="B305" s="39"/>
      <c r="C305" s="182" t="s">
        <v>397</v>
      </c>
      <c r="D305" s="182" t="s">
        <v>119</v>
      </c>
      <c r="E305" s="183" t="s">
        <v>538</v>
      </c>
      <c r="F305" s="184" t="s">
        <v>539</v>
      </c>
      <c r="G305" s="185" t="s">
        <v>122</v>
      </c>
      <c r="H305" s="186">
        <v>2</v>
      </c>
      <c r="I305" s="187"/>
      <c r="J305" s="188">
        <f>ROUND(I305*H305,2)</f>
        <v>0</v>
      </c>
      <c r="K305" s="184" t="s">
        <v>123</v>
      </c>
      <c r="L305" s="44"/>
      <c r="M305" s="189" t="s">
        <v>19</v>
      </c>
      <c r="N305" s="190" t="s">
        <v>43</v>
      </c>
      <c r="O305" s="84"/>
      <c r="P305" s="191">
        <f>O305*H305</f>
        <v>0</v>
      </c>
      <c r="Q305" s="191">
        <v>0</v>
      </c>
      <c r="R305" s="191">
        <f>Q305*H305</f>
        <v>0</v>
      </c>
      <c r="S305" s="191">
        <v>0</v>
      </c>
      <c r="T305" s="192">
        <f>S305*H305</f>
        <v>0</v>
      </c>
      <c r="U305" s="38"/>
      <c r="V305" s="38"/>
      <c r="W305" s="38"/>
      <c r="X305" s="38"/>
      <c r="Y305" s="38"/>
      <c r="Z305" s="38"/>
      <c r="AA305" s="38"/>
      <c r="AB305" s="38"/>
      <c r="AC305" s="38"/>
      <c r="AD305" s="38"/>
      <c r="AE305" s="38"/>
      <c r="AR305" s="193" t="s">
        <v>124</v>
      </c>
      <c r="AT305" s="193" t="s">
        <v>119</v>
      </c>
      <c r="AU305" s="193" t="s">
        <v>82</v>
      </c>
      <c r="AY305" s="17" t="s">
        <v>125</v>
      </c>
      <c r="BE305" s="194">
        <f>IF(N305="základní",J305,0)</f>
        <v>0</v>
      </c>
      <c r="BF305" s="194">
        <f>IF(N305="snížená",J305,0)</f>
        <v>0</v>
      </c>
      <c r="BG305" s="194">
        <f>IF(N305="zákl. přenesená",J305,0)</f>
        <v>0</v>
      </c>
      <c r="BH305" s="194">
        <f>IF(N305="sníž. přenesená",J305,0)</f>
        <v>0</v>
      </c>
      <c r="BI305" s="194">
        <f>IF(N305="nulová",J305,0)</f>
        <v>0</v>
      </c>
      <c r="BJ305" s="17" t="s">
        <v>80</v>
      </c>
      <c r="BK305" s="194">
        <f>ROUND(I305*H305,2)</f>
        <v>0</v>
      </c>
      <c r="BL305" s="17" t="s">
        <v>124</v>
      </c>
      <c r="BM305" s="193" t="s">
        <v>592</v>
      </c>
    </row>
    <row r="306" s="2" customFormat="1">
      <c r="A306" s="38"/>
      <c r="B306" s="39"/>
      <c r="C306" s="40"/>
      <c r="D306" s="195" t="s">
        <v>126</v>
      </c>
      <c r="E306" s="40"/>
      <c r="F306" s="196" t="s">
        <v>539</v>
      </c>
      <c r="G306" s="40"/>
      <c r="H306" s="40"/>
      <c r="I306" s="197"/>
      <c r="J306" s="40"/>
      <c r="K306" s="40"/>
      <c r="L306" s="44"/>
      <c r="M306" s="198"/>
      <c r="N306" s="199"/>
      <c r="O306" s="84"/>
      <c r="P306" s="84"/>
      <c r="Q306" s="84"/>
      <c r="R306" s="84"/>
      <c r="S306" s="84"/>
      <c r="T306" s="85"/>
      <c r="U306" s="38"/>
      <c r="V306" s="38"/>
      <c r="W306" s="38"/>
      <c r="X306" s="38"/>
      <c r="Y306" s="38"/>
      <c r="Z306" s="38"/>
      <c r="AA306" s="38"/>
      <c r="AB306" s="38"/>
      <c r="AC306" s="38"/>
      <c r="AD306" s="38"/>
      <c r="AE306" s="38"/>
      <c r="AT306" s="17" t="s">
        <v>126</v>
      </c>
      <c r="AU306" s="17" t="s">
        <v>82</v>
      </c>
    </row>
    <row r="307" s="2" customFormat="1" ht="37.8" customHeight="1">
      <c r="A307" s="38"/>
      <c r="B307" s="39"/>
      <c r="C307" s="182" t="s">
        <v>458</v>
      </c>
      <c r="D307" s="182" t="s">
        <v>119</v>
      </c>
      <c r="E307" s="183" t="s">
        <v>540</v>
      </c>
      <c r="F307" s="184" t="s">
        <v>541</v>
      </c>
      <c r="G307" s="185" t="s">
        <v>133</v>
      </c>
      <c r="H307" s="186">
        <v>29.5</v>
      </c>
      <c r="I307" s="187"/>
      <c r="J307" s="188">
        <f>ROUND(I307*H307,2)</f>
        <v>0</v>
      </c>
      <c r="K307" s="184" t="s">
        <v>123</v>
      </c>
      <c r="L307" s="44"/>
      <c r="M307" s="189" t="s">
        <v>19</v>
      </c>
      <c r="N307" s="190" t="s">
        <v>43</v>
      </c>
      <c r="O307" s="84"/>
      <c r="P307" s="191">
        <f>O307*H307</f>
        <v>0</v>
      </c>
      <c r="Q307" s="191">
        <v>0</v>
      </c>
      <c r="R307" s="191">
        <f>Q307*H307</f>
        <v>0</v>
      </c>
      <c r="S307" s="191">
        <v>0</v>
      </c>
      <c r="T307" s="192">
        <f>S307*H307</f>
        <v>0</v>
      </c>
      <c r="U307" s="38"/>
      <c r="V307" s="38"/>
      <c r="W307" s="38"/>
      <c r="X307" s="38"/>
      <c r="Y307" s="38"/>
      <c r="Z307" s="38"/>
      <c r="AA307" s="38"/>
      <c r="AB307" s="38"/>
      <c r="AC307" s="38"/>
      <c r="AD307" s="38"/>
      <c r="AE307" s="38"/>
      <c r="AR307" s="193" t="s">
        <v>124</v>
      </c>
      <c r="AT307" s="193" t="s">
        <v>119</v>
      </c>
      <c r="AU307" s="193" t="s">
        <v>82</v>
      </c>
      <c r="AY307" s="17" t="s">
        <v>125</v>
      </c>
      <c r="BE307" s="194">
        <f>IF(N307="základní",J307,0)</f>
        <v>0</v>
      </c>
      <c r="BF307" s="194">
        <f>IF(N307="snížená",J307,0)</f>
        <v>0</v>
      </c>
      <c r="BG307" s="194">
        <f>IF(N307="zákl. přenesená",J307,0)</f>
        <v>0</v>
      </c>
      <c r="BH307" s="194">
        <f>IF(N307="sníž. přenesená",J307,0)</f>
        <v>0</v>
      </c>
      <c r="BI307" s="194">
        <f>IF(N307="nulová",J307,0)</f>
        <v>0</v>
      </c>
      <c r="BJ307" s="17" t="s">
        <v>80</v>
      </c>
      <c r="BK307" s="194">
        <f>ROUND(I307*H307,2)</f>
        <v>0</v>
      </c>
      <c r="BL307" s="17" t="s">
        <v>124</v>
      </c>
      <c r="BM307" s="193" t="s">
        <v>593</v>
      </c>
    </row>
    <row r="308" s="2" customFormat="1">
      <c r="A308" s="38"/>
      <c r="B308" s="39"/>
      <c r="C308" s="40"/>
      <c r="D308" s="195" t="s">
        <v>126</v>
      </c>
      <c r="E308" s="40"/>
      <c r="F308" s="196" t="s">
        <v>541</v>
      </c>
      <c r="G308" s="40"/>
      <c r="H308" s="40"/>
      <c r="I308" s="197"/>
      <c r="J308" s="40"/>
      <c r="K308" s="40"/>
      <c r="L308" s="44"/>
      <c r="M308" s="198"/>
      <c r="N308" s="199"/>
      <c r="O308" s="84"/>
      <c r="P308" s="84"/>
      <c r="Q308" s="84"/>
      <c r="R308" s="84"/>
      <c r="S308" s="84"/>
      <c r="T308" s="85"/>
      <c r="U308" s="38"/>
      <c r="V308" s="38"/>
      <c r="W308" s="38"/>
      <c r="X308" s="38"/>
      <c r="Y308" s="38"/>
      <c r="Z308" s="38"/>
      <c r="AA308" s="38"/>
      <c r="AB308" s="38"/>
      <c r="AC308" s="38"/>
      <c r="AD308" s="38"/>
      <c r="AE308" s="38"/>
      <c r="AT308" s="17" t="s">
        <v>126</v>
      </c>
      <c r="AU308" s="17" t="s">
        <v>82</v>
      </c>
    </row>
    <row r="309" s="11" customFormat="1">
      <c r="A309" s="11"/>
      <c r="B309" s="200"/>
      <c r="C309" s="201"/>
      <c r="D309" s="195" t="s">
        <v>135</v>
      </c>
      <c r="E309" s="202" t="s">
        <v>19</v>
      </c>
      <c r="F309" s="203" t="s">
        <v>594</v>
      </c>
      <c r="G309" s="201"/>
      <c r="H309" s="204">
        <v>29.5</v>
      </c>
      <c r="I309" s="205"/>
      <c r="J309" s="201"/>
      <c r="K309" s="201"/>
      <c r="L309" s="206"/>
      <c r="M309" s="207"/>
      <c r="N309" s="208"/>
      <c r="O309" s="208"/>
      <c r="P309" s="208"/>
      <c r="Q309" s="208"/>
      <c r="R309" s="208"/>
      <c r="S309" s="208"/>
      <c r="T309" s="209"/>
      <c r="U309" s="11"/>
      <c r="V309" s="11"/>
      <c r="W309" s="11"/>
      <c r="X309" s="11"/>
      <c r="Y309" s="11"/>
      <c r="Z309" s="11"/>
      <c r="AA309" s="11"/>
      <c r="AB309" s="11"/>
      <c r="AC309" s="11"/>
      <c r="AD309" s="11"/>
      <c r="AE309" s="11"/>
      <c r="AT309" s="210" t="s">
        <v>135</v>
      </c>
      <c r="AU309" s="210" t="s">
        <v>82</v>
      </c>
      <c r="AV309" s="11" t="s">
        <v>82</v>
      </c>
      <c r="AW309" s="11" t="s">
        <v>33</v>
      </c>
      <c r="AX309" s="11" t="s">
        <v>72</v>
      </c>
      <c r="AY309" s="210" t="s">
        <v>125</v>
      </c>
    </row>
    <row r="310" s="13" customFormat="1">
      <c r="A310" s="13"/>
      <c r="B310" s="221"/>
      <c r="C310" s="222"/>
      <c r="D310" s="195" t="s">
        <v>135</v>
      </c>
      <c r="E310" s="223" t="s">
        <v>19</v>
      </c>
      <c r="F310" s="224" t="s">
        <v>141</v>
      </c>
      <c r="G310" s="222"/>
      <c r="H310" s="225">
        <v>29.5</v>
      </c>
      <c r="I310" s="226"/>
      <c r="J310" s="222"/>
      <c r="K310" s="222"/>
      <c r="L310" s="227"/>
      <c r="M310" s="228"/>
      <c r="N310" s="229"/>
      <c r="O310" s="229"/>
      <c r="P310" s="229"/>
      <c r="Q310" s="229"/>
      <c r="R310" s="229"/>
      <c r="S310" s="229"/>
      <c r="T310" s="230"/>
      <c r="U310" s="13"/>
      <c r="V310" s="13"/>
      <c r="W310" s="13"/>
      <c r="X310" s="13"/>
      <c r="Y310" s="13"/>
      <c r="Z310" s="13"/>
      <c r="AA310" s="13"/>
      <c r="AB310" s="13"/>
      <c r="AC310" s="13"/>
      <c r="AD310" s="13"/>
      <c r="AE310" s="13"/>
      <c r="AT310" s="231" t="s">
        <v>135</v>
      </c>
      <c r="AU310" s="231" t="s">
        <v>82</v>
      </c>
      <c r="AV310" s="13" t="s">
        <v>124</v>
      </c>
      <c r="AW310" s="13" t="s">
        <v>33</v>
      </c>
      <c r="AX310" s="13" t="s">
        <v>80</v>
      </c>
      <c r="AY310" s="231" t="s">
        <v>125</v>
      </c>
    </row>
    <row r="311" s="2" customFormat="1" ht="24.15" customHeight="1">
      <c r="A311" s="38"/>
      <c r="B311" s="39"/>
      <c r="C311" s="233" t="s">
        <v>462</v>
      </c>
      <c r="D311" s="233" t="s">
        <v>321</v>
      </c>
      <c r="E311" s="235" t="s">
        <v>543</v>
      </c>
      <c r="F311" s="236" t="s">
        <v>544</v>
      </c>
      <c r="G311" s="237" t="s">
        <v>144</v>
      </c>
      <c r="H311" s="238">
        <v>4.4249999999999998</v>
      </c>
      <c r="I311" s="239"/>
      <c r="J311" s="240">
        <f>ROUND(I311*H311,2)</f>
        <v>0</v>
      </c>
      <c r="K311" s="236" t="s">
        <v>123</v>
      </c>
      <c r="L311" s="241"/>
      <c r="M311" s="242" t="s">
        <v>19</v>
      </c>
      <c r="N311" s="243" t="s">
        <v>43</v>
      </c>
      <c r="O311" s="84"/>
      <c r="P311" s="191">
        <f>O311*H311</f>
        <v>0</v>
      </c>
      <c r="Q311" s="191">
        <v>0</v>
      </c>
      <c r="R311" s="191">
        <f>Q311*H311</f>
        <v>0</v>
      </c>
      <c r="S311" s="191">
        <v>0</v>
      </c>
      <c r="T311" s="192">
        <f>S311*H311</f>
        <v>0</v>
      </c>
      <c r="U311" s="38"/>
      <c r="V311" s="38"/>
      <c r="W311" s="38"/>
      <c r="X311" s="38"/>
      <c r="Y311" s="38"/>
      <c r="Z311" s="38"/>
      <c r="AA311" s="38"/>
      <c r="AB311" s="38"/>
      <c r="AC311" s="38"/>
      <c r="AD311" s="38"/>
      <c r="AE311" s="38"/>
      <c r="AR311" s="193" t="s">
        <v>145</v>
      </c>
      <c r="AT311" s="193" t="s">
        <v>321</v>
      </c>
      <c r="AU311" s="193" t="s">
        <v>82</v>
      </c>
      <c r="AY311" s="17" t="s">
        <v>125</v>
      </c>
      <c r="BE311" s="194">
        <f>IF(N311="základní",J311,0)</f>
        <v>0</v>
      </c>
      <c r="BF311" s="194">
        <f>IF(N311="snížená",J311,0)</f>
        <v>0</v>
      </c>
      <c r="BG311" s="194">
        <f>IF(N311="zákl. přenesená",J311,0)</f>
        <v>0</v>
      </c>
      <c r="BH311" s="194">
        <f>IF(N311="sníž. přenesená",J311,0)</f>
        <v>0</v>
      </c>
      <c r="BI311" s="194">
        <f>IF(N311="nulová",J311,0)</f>
        <v>0</v>
      </c>
      <c r="BJ311" s="17" t="s">
        <v>80</v>
      </c>
      <c r="BK311" s="194">
        <f>ROUND(I311*H311,2)</f>
        <v>0</v>
      </c>
      <c r="BL311" s="17" t="s">
        <v>124</v>
      </c>
      <c r="BM311" s="193" t="s">
        <v>595</v>
      </c>
    </row>
    <row r="312" s="2" customFormat="1">
      <c r="A312" s="38"/>
      <c r="B312" s="39"/>
      <c r="C312" s="40"/>
      <c r="D312" s="195" t="s">
        <v>126</v>
      </c>
      <c r="E312" s="40"/>
      <c r="F312" s="196" t="s">
        <v>544</v>
      </c>
      <c r="G312" s="40"/>
      <c r="H312" s="40"/>
      <c r="I312" s="197"/>
      <c r="J312" s="40"/>
      <c r="K312" s="40"/>
      <c r="L312" s="44"/>
      <c r="M312" s="198"/>
      <c r="N312" s="199"/>
      <c r="O312" s="84"/>
      <c r="P312" s="84"/>
      <c r="Q312" s="84"/>
      <c r="R312" s="84"/>
      <c r="S312" s="84"/>
      <c r="T312" s="85"/>
      <c r="U312" s="38"/>
      <c r="V312" s="38"/>
      <c r="W312" s="38"/>
      <c r="X312" s="38"/>
      <c r="Y312" s="38"/>
      <c r="Z312" s="38"/>
      <c r="AA312" s="38"/>
      <c r="AB312" s="38"/>
      <c r="AC312" s="38"/>
      <c r="AD312" s="38"/>
      <c r="AE312" s="38"/>
      <c r="AT312" s="17" t="s">
        <v>126</v>
      </c>
      <c r="AU312" s="17" t="s">
        <v>82</v>
      </c>
    </row>
    <row r="313" s="11" customFormat="1">
      <c r="A313" s="11"/>
      <c r="B313" s="200"/>
      <c r="C313" s="201"/>
      <c r="D313" s="195" t="s">
        <v>135</v>
      </c>
      <c r="E313" s="202" t="s">
        <v>19</v>
      </c>
      <c r="F313" s="203" t="s">
        <v>596</v>
      </c>
      <c r="G313" s="201"/>
      <c r="H313" s="204">
        <v>4.4249999999999998</v>
      </c>
      <c r="I313" s="205"/>
      <c r="J313" s="201"/>
      <c r="K313" s="201"/>
      <c r="L313" s="206"/>
      <c r="M313" s="207"/>
      <c r="N313" s="208"/>
      <c r="O313" s="208"/>
      <c r="P313" s="208"/>
      <c r="Q313" s="208"/>
      <c r="R313" s="208"/>
      <c r="S313" s="208"/>
      <c r="T313" s="209"/>
      <c r="U313" s="11"/>
      <c r="V313" s="11"/>
      <c r="W313" s="11"/>
      <c r="X313" s="11"/>
      <c r="Y313" s="11"/>
      <c r="Z313" s="11"/>
      <c r="AA313" s="11"/>
      <c r="AB313" s="11"/>
      <c r="AC313" s="11"/>
      <c r="AD313" s="11"/>
      <c r="AE313" s="11"/>
      <c r="AT313" s="210" t="s">
        <v>135</v>
      </c>
      <c r="AU313" s="210" t="s">
        <v>82</v>
      </c>
      <c r="AV313" s="11" t="s">
        <v>82</v>
      </c>
      <c r="AW313" s="11" t="s">
        <v>33</v>
      </c>
      <c r="AX313" s="11" t="s">
        <v>72</v>
      </c>
      <c r="AY313" s="210" t="s">
        <v>125</v>
      </c>
    </row>
    <row r="314" s="13" customFormat="1">
      <c r="A314" s="13"/>
      <c r="B314" s="221"/>
      <c r="C314" s="222"/>
      <c r="D314" s="195" t="s">
        <v>135</v>
      </c>
      <c r="E314" s="223" t="s">
        <v>19</v>
      </c>
      <c r="F314" s="224" t="s">
        <v>141</v>
      </c>
      <c r="G314" s="222"/>
      <c r="H314" s="225">
        <v>4.4249999999999998</v>
      </c>
      <c r="I314" s="226"/>
      <c r="J314" s="222"/>
      <c r="K314" s="222"/>
      <c r="L314" s="227"/>
      <c r="M314" s="228"/>
      <c r="N314" s="229"/>
      <c r="O314" s="229"/>
      <c r="P314" s="229"/>
      <c r="Q314" s="229"/>
      <c r="R314" s="229"/>
      <c r="S314" s="229"/>
      <c r="T314" s="230"/>
      <c r="U314" s="13"/>
      <c r="V314" s="13"/>
      <c r="W314" s="13"/>
      <c r="X314" s="13"/>
      <c r="Y314" s="13"/>
      <c r="Z314" s="13"/>
      <c r="AA314" s="13"/>
      <c r="AB314" s="13"/>
      <c r="AC314" s="13"/>
      <c r="AD314" s="13"/>
      <c r="AE314" s="13"/>
      <c r="AT314" s="231" t="s">
        <v>135</v>
      </c>
      <c r="AU314" s="231" t="s">
        <v>82</v>
      </c>
      <c r="AV314" s="13" t="s">
        <v>124</v>
      </c>
      <c r="AW314" s="13" t="s">
        <v>33</v>
      </c>
      <c r="AX314" s="13" t="s">
        <v>80</v>
      </c>
      <c r="AY314" s="231" t="s">
        <v>125</v>
      </c>
    </row>
    <row r="315" s="2" customFormat="1" ht="21.75" customHeight="1">
      <c r="A315" s="38"/>
      <c r="B315" s="39"/>
      <c r="C315" s="233" t="s">
        <v>287</v>
      </c>
      <c r="D315" s="233" t="s">
        <v>321</v>
      </c>
      <c r="E315" s="235" t="s">
        <v>546</v>
      </c>
      <c r="F315" s="236" t="s">
        <v>547</v>
      </c>
      <c r="G315" s="237" t="s">
        <v>144</v>
      </c>
      <c r="H315" s="238">
        <v>4.4249999999999998</v>
      </c>
      <c r="I315" s="239"/>
      <c r="J315" s="240">
        <f>ROUND(I315*H315,2)</f>
        <v>0</v>
      </c>
      <c r="K315" s="236" t="s">
        <v>123</v>
      </c>
      <c r="L315" s="241"/>
      <c r="M315" s="242" t="s">
        <v>19</v>
      </c>
      <c r="N315" s="243" t="s">
        <v>43</v>
      </c>
      <c r="O315" s="84"/>
      <c r="P315" s="191">
        <f>O315*H315</f>
        <v>0</v>
      </c>
      <c r="Q315" s="191">
        <v>0</v>
      </c>
      <c r="R315" s="191">
        <f>Q315*H315</f>
        <v>0</v>
      </c>
      <c r="S315" s="191">
        <v>0</v>
      </c>
      <c r="T315" s="192">
        <f>S315*H315</f>
        <v>0</v>
      </c>
      <c r="U315" s="38"/>
      <c r="V315" s="38"/>
      <c r="W315" s="38"/>
      <c r="X315" s="38"/>
      <c r="Y315" s="38"/>
      <c r="Z315" s="38"/>
      <c r="AA315" s="38"/>
      <c r="AB315" s="38"/>
      <c r="AC315" s="38"/>
      <c r="AD315" s="38"/>
      <c r="AE315" s="38"/>
      <c r="AR315" s="193" t="s">
        <v>145</v>
      </c>
      <c r="AT315" s="193" t="s">
        <v>321</v>
      </c>
      <c r="AU315" s="193" t="s">
        <v>82</v>
      </c>
      <c r="AY315" s="17" t="s">
        <v>125</v>
      </c>
      <c r="BE315" s="194">
        <f>IF(N315="základní",J315,0)</f>
        <v>0</v>
      </c>
      <c r="BF315" s="194">
        <f>IF(N315="snížená",J315,0)</f>
        <v>0</v>
      </c>
      <c r="BG315" s="194">
        <f>IF(N315="zákl. přenesená",J315,0)</f>
        <v>0</v>
      </c>
      <c r="BH315" s="194">
        <f>IF(N315="sníž. přenesená",J315,0)</f>
        <v>0</v>
      </c>
      <c r="BI315" s="194">
        <f>IF(N315="nulová",J315,0)</f>
        <v>0</v>
      </c>
      <c r="BJ315" s="17" t="s">
        <v>80</v>
      </c>
      <c r="BK315" s="194">
        <f>ROUND(I315*H315,2)</f>
        <v>0</v>
      </c>
      <c r="BL315" s="17" t="s">
        <v>124</v>
      </c>
      <c r="BM315" s="193" t="s">
        <v>597</v>
      </c>
    </row>
    <row r="316" s="2" customFormat="1">
      <c r="A316" s="38"/>
      <c r="B316" s="39"/>
      <c r="C316" s="40"/>
      <c r="D316" s="195" t="s">
        <v>126</v>
      </c>
      <c r="E316" s="40"/>
      <c r="F316" s="196" t="s">
        <v>547</v>
      </c>
      <c r="G316" s="40"/>
      <c r="H316" s="40"/>
      <c r="I316" s="197"/>
      <c r="J316" s="40"/>
      <c r="K316" s="40"/>
      <c r="L316" s="44"/>
      <c r="M316" s="198"/>
      <c r="N316" s="199"/>
      <c r="O316" s="84"/>
      <c r="P316" s="84"/>
      <c r="Q316" s="84"/>
      <c r="R316" s="84"/>
      <c r="S316" s="84"/>
      <c r="T316" s="85"/>
      <c r="U316" s="38"/>
      <c r="V316" s="38"/>
      <c r="W316" s="38"/>
      <c r="X316" s="38"/>
      <c r="Y316" s="38"/>
      <c r="Z316" s="38"/>
      <c r="AA316" s="38"/>
      <c r="AB316" s="38"/>
      <c r="AC316" s="38"/>
      <c r="AD316" s="38"/>
      <c r="AE316" s="38"/>
      <c r="AT316" s="17" t="s">
        <v>126</v>
      </c>
      <c r="AU316" s="17" t="s">
        <v>82</v>
      </c>
    </row>
    <row r="317" s="11" customFormat="1">
      <c r="A317" s="11"/>
      <c r="B317" s="200"/>
      <c r="C317" s="201"/>
      <c r="D317" s="195" t="s">
        <v>135</v>
      </c>
      <c r="E317" s="202" t="s">
        <v>19</v>
      </c>
      <c r="F317" s="203" t="s">
        <v>596</v>
      </c>
      <c r="G317" s="201"/>
      <c r="H317" s="204">
        <v>4.4249999999999998</v>
      </c>
      <c r="I317" s="205"/>
      <c r="J317" s="201"/>
      <c r="K317" s="201"/>
      <c r="L317" s="206"/>
      <c r="M317" s="207"/>
      <c r="N317" s="208"/>
      <c r="O317" s="208"/>
      <c r="P317" s="208"/>
      <c r="Q317" s="208"/>
      <c r="R317" s="208"/>
      <c r="S317" s="208"/>
      <c r="T317" s="209"/>
      <c r="U317" s="11"/>
      <c r="V317" s="11"/>
      <c r="W317" s="11"/>
      <c r="X317" s="11"/>
      <c r="Y317" s="11"/>
      <c r="Z317" s="11"/>
      <c r="AA317" s="11"/>
      <c r="AB317" s="11"/>
      <c r="AC317" s="11"/>
      <c r="AD317" s="11"/>
      <c r="AE317" s="11"/>
      <c r="AT317" s="210" t="s">
        <v>135</v>
      </c>
      <c r="AU317" s="210" t="s">
        <v>82</v>
      </c>
      <c r="AV317" s="11" t="s">
        <v>82</v>
      </c>
      <c r="AW317" s="11" t="s">
        <v>33</v>
      </c>
      <c r="AX317" s="11" t="s">
        <v>72</v>
      </c>
      <c r="AY317" s="210" t="s">
        <v>125</v>
      </c>
    </row>
    <row r="318" s="13" customFormat="1">
      <c r="A318" s="13"/>
      <c r="B318" s="221"/>
      <c r="C318" s="222"/>
      <c r="D318" s="195" t="s">
        <v>135</v>
      </c>
      <c r="E318" s="223" t="s">
        <v>19</v>
      </c>
      <c r="F318" s="224" t="s">
        <v>141</v>
      </c>
      <c r="G318" s="222"/>
      <c r="H318" s="225">
        <v>4.4249999999999998</v>
      </c>
      <c r="I318" s="226"/>
      <c r="J318" s="222"/>
      <c r="K318" s="222"/>
      <c r="L318" s="227"/>
      <c r="M318" s="228"/>
      <c r="N318" s="229"/>
      <c r="O318" s="229"/>
      <c r="P318" s="229"/>
      <c r="Q318" s="229"/>
      <c r="R318" s="229"/>
      <c r="S318" s="229"/>
      <c r="T318" s="230"/>
      <c r="U318" s="13"/>
      <c r="V318" s="13"/>
      <c r="W318" s="13"/>
      <c r="X318" s="13"/>
      <c r="Y318" s="13"/>
      <c r="Z318" s="13"/>
      <c r="AA318" s="13"/>
      <c r="AB318" s="13"/>
      <c r="AC318" s="13"/>
      <c r="AD318" s="13"/>
      <c r="AE318" s="13"/>
      <c r="AT318" s="231" t="s">
        <v>135</v>
      </c>
      <c r="AU318" s="231" t="s">
        <v>82</v>
      </c>
      <c r="AV318" s="13" t="s">
        <v>124</v>
      </c>
      <c r="AW318" s="13" t="s">
        <v>33</v>
      </c>
      <c r="AX318" s="13" t="s">
        <v>80</v>
      </c>
      <c r="AY318" s="231" t="s">
        <v>125</v>
      </c>
    </row>
    <row r="319" s="2" customFormat="1" ht="24.15" customHeight="1">
      <c r="A319" s="38"/>
      <c r="B319" s="39"/>
      <c r="C319" s="233" t="s">
        <v>467</v>
      </c>
      <c r="D319" s="233" t="s">
        <v>321</v>
      </c>
      <c r="E319" s="235" t="s">
        <v>548</v>
      </c>
      <c r="F319" s="236" t="s">
        <v>549</v>
      </c>
      <c r="G319" s="237" t="s">
        <v>144</v>
      </c>
      <c r="H319" s="238">
        <v>3.6880000000000002</v>
      </c>
      <c r="I319" s="239"/>
      <c r="J319" s="240">
        <f>ROUND(I319*H319,2)</f>
        <v>0</v>
      </c>
      <c r="K319" s="236" t="s">
        <v>123</v>
      </c>
      <c r="L319" s="241"/>
      <c r="M319" s="242" t="s">
        <v>19</v>
      </c>
      <c r="N319" s="243" t="s">
        <v>43</v>
      </c>
      <c r="O319" s="84"/>
      <c r="P319" s="191">
        <f>O319*H319</f>
        <v>0</v>
      </c>
      <c r="Q319" s="191">
        <v>0</v>
      </c>
      <c r="R319" s="191">
        <f>Q319*H319</f>
        <v>0</v>
      </c>
      <c r="S319" s="191">
        <v>0</v>
      </c>
      <c r="T319" s="192">
        <f>S319*H319</f>
        <v>0</v>
      </c>
      <c r="U319" s="38"/>
      <c r="V319" s="38"/>
      <c r="W319" s="38"/>
      <c r="X319" s="38"/>
      <c r="Y319" s="38"/>
      <c r="Z319" s="38"/>
      <c r="AA319" s="38"/>
      <c r="AB319" s="38"/>
      <c r="AC319" s="38"/>
      <c r="AD319" s="38"/>
      <c r="AE319" s="38"/>
      <c r="AR319" s="193" t="s">
        <v>145</v>
      </c>
      <c r="AT319" s="193" t="s">
        <v>321</v>
      </c>
      <c r="AU319" s="193" t="s">
        <v>82</v>
      </c>
      <c r="AY319" s="17" t="s">
        <v>125</v>
      </c>
      <c r="BE319" s="194">
        <f>IF(N319="základní",J319,0)</f>
        <v>0</v>
      </c>
      <c r="BF319" s="194">
        <f>IF(N319="snížená",J319,0)</f>
        <v>0</v>
      </c>
      <c r="BG319" s="194">
        <f>IF(N319="zákl. přenesená",J319,0)</f>
        <v>0</v>
      </c>
      <c r="BH319" s="194">
        <f>IF(N319="sníž. přenesená",J319,0)</f>
        <v>0</v>
      </c>
      <c r="BI319" s="194">
        <f>IF(N319="nulová",J319,0)</f>
        <v>0</v>
      </c>
      <c r="BJ319" s="17" t="s">
        <v>80</v>
      </c>
      <c r="BK319" s="194">
        <f>ROUND(I319*H319,2)</f>
        <v>0</v>
      </c>
      <c r="BL319" s="17" t="s">
        <v>124</v>
      </c>
      <c r="BM319" s="193" t="s">
        <v>598</v>
      </c>
    </row>
    <row r="320" s="2" customFormat="1">
      <c r="A320" s="38"/>
      <c r="B320" s="39"/>
      <c r="C320" s="40"/>
      <c r="D320" s="195" t="s">
        <v>126</v>
      </c>
      <c r="E320" s="40"/>
      <c r="F320" s="196" t="s">
        <v>549</v>
      </c>
      <c r="G320" s="40"/>
      <c r="H320" s="40"/>
      <c r="I320" s="197"/>
      <c r="J320" s="40"/>
      <c r="K320" s="40"/>
      <c r="L320" s="44"/>
      <c r="M320" s="198"/>
      <c r="N320" s="199"/>
      <c r="O320" s="84"/>
      <c r="P320" s="84"/>
      <c r="Q320" s="84"/>
      <c r="R320" s="84"/>
      <c r="S320" s="84"/>
      <c r="T320" s="85"/>
      <c r="U320" s="38"/>
      <c r="V320" s="38"/>
      <c r="W320" s="38"/>
      <c r="X320" s="38"/>
      <c r="Y320" s="38"/>
      <c r="Z320" s="38"/>
      <c r="AA320" s="38"/>
      <c r="AB320" s="38"/>
      <c r="AC320" s="38"/>
      <c r="AD320" s="38"/>
      <c r="AE320" s="38"/>
      <c r="AT320" s="17" t="s">
        <v>126</v>
      </c>
      <c r="AU320" s="17" t="s">
        <v>82</v>
      </c>
    </row>
    <row r="321" s="11" customFormat="1">
      <c r="A321" s="11"/>
      <c r="B321" s="200"/>
      <c r="C321" s="201"/>
      <c r="D321" s="195" t="s">
        <v>135</v>
      </c>
      <c r="E321" s="202" t="s">
        <v>19</v>
      </c>
      <c r="F321" s="203" t="s">
        <v>599</v>
      </c>
      <c r="G321" s="201"/>
      <c r="H321" s="204">
        <v>3.6880000000000002</v>
      </c>
      <c r="I321" s="205"/>
      <c r="J321" s="201"/>
      <c r="K321" s="201"/>
      <c r="L321" s="206"/>
      <c r="M321" s="207"/>
      <c r="N321" s="208"/>
      <c r="O321" s="208"/>
      <c r="P321" s="208"/>
      <c r="Q321" s="208"/>
      <c r="R321" s="208"/>
      <c r="S321" s="208"/>
      <c r="T321" s="209"/>
      <c r="U321" s="11"/>
      <c r="V321" s="11"/>
      <c r="W321" s="11"/>
      <c r="X321" s="11"/>
      <c r="Y321" s="11"/>
      <c r="Z321" s="11"/>
      <c r="AA321" s="11"/>
      <c r="AB321" s="11"/>
      <c r="AC321" s="11"/>
      <c r="AD321" s="11"/>
      <c r="AE321" s="11"/>
      <c r="AT321" s="210" t="s">
        <v>135</v>
      </c>
      <c r="AU321" s="210" t="s">
        <v>82</v>
      </c>
      <c r="AV321" s="11" t="s">
        <v>82</v>
      </c>
      <c r="AW321" s="11" t="s">
        <v>33</v>
      </c>
      <c r="AX321" s="11" t="s">
        <v>72</v>
      </c>
      <c r="AY321" s="210" t="s">
        <v>125</v>
      </c>
    </row>
    <row r="322" s="13" customFormat="1">
      <c r="A322" s="13"/>
      <c r="B322" s="221"/>
      <c r="C322" s="222"/>
      <c r="D322" s="195" t="s">
        <v>135</v>
      </c>
      <c r="E322" s="223" t="s">
        <v>19</v>
      </c>
      <c r="F322" s="224" t="s">
        <v>141</v>
      </c>
      <c r="G322" s="222"/>
      <c r="H322" s="225">
        <v>3.6880000000000002</v>
      </c>
      <c r="I322" s="226"/>
      <c r="J322" s="222"/>
      <c r="K322" s="222"/>
      <c r="L322" s="227"/>
      <c r="M322" s="228"/>
      <c r="N322" s="229"/>
      <c r="O322" s="229"/>
      <c r="P322" s="229"/>
      <c r="Q322" s="229"/>
      <c r="R322" s="229"/>
      <c r="S322" s="229"/>
      <c r="T322" s="230"/>
      <c r="U322" s="13"/>
      <c r="V322" s="13"/>
      <c r="W322" s="13"/>
      <c r="X322" s="13"/>
      <c r="Y322" s="13"/>
      <c r="Z322" s="13"/>
      <c r="AA322" s="13"/>
      <c r="AB322" s="13"/>
      <c r="AC322" s="13"/>
      <c r="AD322" s="13"/>
      <c r="AE322" s="13"/>
      <c r="AT322" s="231" t="s">
        <v>135</v>
      </c>
      <c r="AU322" s="231" t="s">
        <v>82</v>
      </c>
      <c r="AV322" s="13" t="s">
        <v>124</v>
      </c>
      <c r="AW322" s="13" t="s">
        <v>33</v>
      </c>
      <c r="AX322" s="13" t="s">
        <v>80</v>
      </c>
      <c r="AY322" s="231" t="s">
        <v>125</v>
      </c>
    </row>
    <row r="323" s="2" customFormat="1" ht="16.5" customHeight="1">
      <c r="A323" s="38"/>
      <c r="B323" s="39"/>
      <c r="C323" s="233" t="s">
        <v>292</v>
      </c>
      <c r="D323" s="233" t="s">
        <v>321</v>
      </c>
      <c r="E323" s="235" t="s">
        <v>551</v>
      </c>
      <c r="F323" s="236" t="s">
        <v>552</v>
      </c>
      <c r="G323" s="237" t="s">
        <v>122</v>
      </c>
      <c r="H323" s="238">
        <v>2</v>
      </c>
      <c r="I323" s="239"/>
      <c r="J323" s="240">
        <f>ROUND(I323*H323,2)</f>
        <v>0</v>
      </c>
      <c r="K323" s="236" t="s">
        <v>123</v>
      </c>
      <c r="L323" s="241"/>
      <c r="M323" s="242" t="s">
        <v>19</v>
      </c>
      <c r="N323" s="243" t="s">
        <v>43</v>
      </c>
      <c r="O323" s="84"/>
      <c r="P323" s="191">
        <f>O323*H323</f>
        <v>0</v>
      </c>
      <c r="Q323" s="191">
        <v>0</v>
      </c>
      <c r="R323" s="191">
        <f>Q323*H323</f>
        <v>0</v>
      </c>
      <c r="S323" s="191">
        <v>0</v>
      </c>
      <c r="T323" s="192">
        <f>S323*H323</f>
        <v>0</v>
      </c>
      <c r="U323" s="38"/>
      <c r="V323" s="38"/>
      <c r="W323" s="38"/>
      <c r="X323" s="38"/>
      <c r="Y323" s="38"/>
      <c r="Z323" s="38"/>
      <c r="AA323" s="38"/>
      <c r="AB323" s="38"/>
      <c r="AC323" s="38"/>
      <c r="AD323" s="38"/>
      <c r="AE323" s="38"/>
      <c r="AR323" s="193" t="s">
        <v>145</v>
      </c>
      <c r="AT323" s="193" t="s">
        <v>321</v>
      </c>
      <c r="AU323" s="193" t="s">
        <v>82</v>
      </c>
      <c r="AY323" s="17" t="s">
        <v>125</v>
      </c>
      <c r="BE323" s="194">
        <f>IF(N323="základní",J323,0)</f>
        <v>0</v>
      </c>
      <c r="BF323" s="194">
        <f>IF(N323="snížená",J323,0)</f>
        <v>0</v>
      </c>
      <c r="BG323" s="194">
        <f>IF(N323="zákl. přenesená",J323,0)</f>
        <v>0</v>
      </c>
      <c r="BH323" s="194">
        <f>IF(N323="sníž. přenesená",J323,0)</f>
        <v>0</v>
      </c>
      <c r="BI323" s="194">
        <f>IF(N323="nulová",J323,0)</f>
        <v>0</v>
      </c>
      <c r="BJ323" s="17" t="s">
        <v>80</v>
      </c>
      <c r="BK323" s="194">
        <f>ROUND(I323*H323,2)</f>
        <v>0</v>
      </c>
      <c r="BL323" s="17" t="s">
        <v>124</v>
      </c>
      <c r="BM323" s="193" t="s">
        <v>600</v>
      </c>
    </row>
    <row r="324" s="2" customFormat="1">
      <c r="A324" s="38"/>
      <c r="B324" s="39"/>
      <c r="C324" s="40"/>
      <c r="D324" s="195" t="s">
        <v>126</v>
      </c>
      <c r="E324" s="40"/>
      <c r="F324" s="196" t="s">
        <v>552</v>
      </c>
      <c r="G324" s="40"/>
      <c r="H324" s="40"/>
      <c r="I324" s="197"/>
      <c r="J324" s="40"/>
      <c r="K324" s="40"/>
      <c r="L324" s="44"/>
      <c r="M324" s="198"/>
      <c r="N324" s="199"/>
      <c r="O324" s="84"/>
      <c r="P324" s="84"/>
      <c r="Q324" s="84"/>
      <c r="R324" s="84"/>
      <c r="S324" s="84"/>
      <c r="T324" s="85"/>
      <c r="U324" s="38"/>
      <c r="V324" s="38"/>
      <c r="W324" s="38"/>
      <c r="X324" s="38"/>
      <c r="Y324" s="38"/>
      <c r="Z324" s="38"/>
      <c r="AA324" s="38"/>
      <c r="AB324" s="38"/>
      <c r="AC324" s="38"/>
      <c r="AD324" s="38"/>
      <c r="AE324" s="38"/>
      <c r="AT324" s="17" t="s">
        <v>126</v>
      </c>
      <c r="AU324" s="17" t="s">
        <v>82</v>
      </c>
    </row>
    <row r="325" s="2" customFormat="1" ht="55.5" customHeight="1">
      <c r="A325" s="38"/>
      <c r="B325" s="39"/>
      <c r="C325" s="182" t="s">
        <v>325</v>
      </c>
      <c r="D325" s="182" t="s">
        <v>119</v>
      </c>
      <c r="E325" s="183" t="s">
        <v>154</v>
      </c>
      <c r="F325" s="184" t="s">
        <v>155</v>
      </c>
      <c r="G325" s="185" t="s">
        <v>144</v>
      </c>
      <c r="H325" s="186">
        <v>12.538</v>
      </c>
      <c r="I325" s="187"/>
      <c r="J325" s="188">
        <f>ROUND(I325*H325,2)</f>
        <v>0</v>
      </c>
      <c r="K325" s="184" t="s">
        <v>123</v>
      </c>
      <c r="L325" s="44"/>
      <c r="M325" s="189" t="s">
        <v>19</v>
      </c>
      <c r="N325" s="190" t="s">
        <v>43</v>
      </c>
      <c r="O325" s="84"/>
      <c r="P325" s="191">
        <f>O325*H325</f>
        <v>0</v>
      </c>
      <c r="Q325" s="191">
        <v>0</v>
      </c>
      <c r="R325" s="191">
        <f>Q325*H325</f>
        <v>0</v>
      </c>
      <c r="S325" s="191">
        <v>0</v>
      </c>
      <c r="T325" s="192">
        <f>S325*H325</f>
        <v>0</v>
      </c>
      <c r="U325" s="38"/>
      <c r="V325" s="38"/>
      <c r="W325" s="38"/>
      <c r="X325" s="38"/>
      <c r="Y325" s="38"/>
      <c r="Z325" s="38"/>
      <c r="AA325" s="38"/>
      <c r="AB325" s="38"/>
      <c r="AC325" s="38"/>
      <c r="AD325" s="38"/>
      <c r="AE325" s="38"/>
      <c r="AR325" s="193" t="s">
        <v>124</v>
      </c>
      <c r="AT325" s="193" t="s">
        <v>119</v>
      </c>
      <c r="AU325" s="193" t="s">
        <v>82</v>
      </c>
      <c r="AY325" s="17" t="s">
        <v>125</v>
      </c>
      <c r="BE325" s="194">
        <f>IF(N325="základní",J325,0)</f>
        <v>0</v>
      </c>
      <c r="BF325" s="194">
        <f>IF(N325="snížená",J325,0)</f>
        <v>0</v>
      </c>
      <c r="BG325" s="194">
        <f>IF(N325="zákl. přenesená",J325,0)</f>
        <v>0</v>
      </c>
      <c r="BH325" s="194">
        <f>IF(N325="sníž. přenesená",J325,0)</f>
        <v>0</v>
      </c>
      <c r="BI325" s="194">
        <f>IF(N325="nulová",J325,0)</f>
        <v>0</v>
      </c>
      <c r="BJ325" s="17" t="s">
        <v>80</v>
      </c>
      <c r="BK325" s="194">
        <f>ROUND(I325*H325,2)</f>
        <v>0</v>
      </c>
      <c r="BL325" s="17" t="s">
        <v>124</v>
      </c>
      <c r="BM325" s="193" t="s">
        <v>601</v>
      </c>
    </row>
    <row r="326" s="2" customFormat="1">
      <c r="A326" s="38"/>
      <c r="B326" s="39"/>
      <c r="C326" s="40"/>
      <c r="D326" s="195" t="s">
        <v>126</v>
      </c>
      <c r="E326" s="40"/>
      <c r="F326" s="196" t="s">
        <v>155</v>
      </c>
      <c r="G326" s="40"/>
      <c r="H326" s="40"/>
      <c r="I326" s="197"/>
      <c r="J326" s="40"/>
      <c r="K326" s="40"/>
      <c r="L326" s="44"/>
      <c r="M326" s="198"/>
      <c r="N326" s="199"/>
      <c r="O326" s="84"/>
      <c r="P326" s="84"/>
      <c r="Q326" s="84"/>
      <c r="R326" s="84"/>
      <c r="S326" s="84"/>
      <c r="T326" s="85"/>
      <c r="U326" s="38"/>
      <c r="V326" s="38"/>
      <c r="W326" s="38"/>
      <c r="X326" s="38"/>
      <c r="Y326" s="38"/>
      <c r="Z326" s="38"/>
      <c r="AA326" s="38"/>
      <c r="AB326" s="38"/>
      <c r="AC326" s="38"/>
      <c r="AD326" s="38"/>
      <c r="AE326" s="38"/>
      <c r="AT326" s="17" t="s">
        <v>126</v>
      </c>
      <c r="AU326" s="17" t="s">
        <v>82</v>
      </c>
    </row>
    <row r="327" s="11" customFormat="1">
      <c r="A327" s="11"/>
      <c r="B327" s="200"/>
      <c r="C327" s="201"/>
      <c r="D327" s="195" t="s">
        <v>135</v>
      </c>
      <c r="E327" s="202" t="s">
        <v>19</v>
      </c>
      <c r="F327" s="203" t="s">
        <v>602</v>
      </c>
      <c r="G327" s="201"/>
      <c r="H327" s="204">
        <v>12.538</v>
      </c>
      <c r="I327" s="205"/>
      <c r="J327" s="201"/>
      <c r="K327" s="201"/>
      <c r="L327" s="206"/>
      <c r="M327" s="207"/>
      <c r="N327" s="208"/>
      <c r="O327" s="208"/>
      <c r="P327" s="208"/>
      <c r="Q327" s="208"/>
      <c r="R327" s="208"/>
      <c r="S327" s="208"/>
      <c r="T327" s="209"/>
      <c r="U327" s="11"/>
      <c r="V327" s="11"/>
      <c r="W327" s="11"/>
      <c r="X327" s="11"/>
      <c r="Y327" s="11"/>
      <c r="Z327" s="11"/>
      <c r="AA327" s="11"/>
      <c r="AB327" s="11"/>
      <c r="AC327" s="11"/>
      <c r="AD327" s="11"/>
      <c r="AE327" s="11"/>
      <c r="AT327" s="210" t="s">
        <v>135</v>
      </c>
      <c r="AU327" s="210" t="s">
        <v>82</v>
      </c>
      <c r="AV327" s="11" t="s">
        <v>82</v>
      </c>
      <c r="AW327" s="11" t="s">
        <v>33</v>
      </c>
      <c r="AX327" s="11" t="s">
        <v>72</v>
      </c>
      <c r="AY327" s="210" t="s">
        <v>125</v>
      </c>
    </row>
    <row r="328" s="13" customFormat="1">
      <c r="A328" s="13"/>
      <c r="B328" s="221"/>
      <c r="C328" s="222"/>
      <c r="D328" s="195" t="s">
        <v>135</v>
      </c>
      <c r="E328" s="223" t="s">
        <v>19</v>
      </c>
      <c r="F328" s="224" t="s">
        <v>141</v>
      </c>
      <c r="G328" s="222"/>
      <c r="H328" s="225">
        <v>12.538</v>
      </c>
      <c r="I328" s="226"/>
      <c r="J328" s="222"/>
      <c r="K328" s="222"/>
      <c r="L328" s="227"/>
      <c r="M328" s="228"/>
      <c r="N328" s="229"/>
      <c r="O328" s="229"/>
      <c r="P328" s="229"/>
      <c r="Q328" s="229"/>
      <c r="R328" s="229"/>
      <c r="S328" s="229"/>
      <c r="T328" s="230"/>
      <c r="U328" s="13"/>
      <c r="V328" s="13"/>
      <c r="W328" s="13"/>
      <c r="X328" s="13"/>
      <c r="Y328" s="13"/>
      <c r="Z328" s="13"/>
      <c r="AA328" s="13"/>
      <c r="AB328" s="13"/>
      <c r="AC328" s="13"/>
      <c r="AD328" s="13"/>
      <c r="AE328" s="13"/>
      <c r="AT328" s="231" t="s">
        <v>135</v>
      </c>
      <c r="AU328" s="231" t="s">
        <v>82</v>
      </c>
      <c r="AV328" s="13" t="s">
        <v>124</v>
      </c>
      <c r="AW328" s="13" t="s">
        <v>33</v>
      </c>
      <c r="AX328" s="13" t="s">
        <v>80</v>
      </c>
      <c r="AY328" s="231" t="s">
        <v>125</v>
      </c>
    </row>
    <row r="329" s="2" customFormat="1" ht="24.15" customHeight="1">
      <c r="A329" s="38"/>
      <c r="B329" s="39"/>
      <c r="C329" s="182" t="s">
        <v>297</v>
      </c>
      <c r="D329" s="182" t="s">
        <v>119</v>
      </c>
      <c r="E329" s="183" t="s">
        <v>554</v>
      </c>
      <c r="F329" s="184" t="s">
        <v>555</v>
      </c>
      <c r="G329" s="185" t="s">
        <v>170</v>
      </c>
      <c r="H329" s="186">
        <v>23</v>
      </c>
      <c r="I329" s="187"/>
      <c r="J329" s="188">
        <f>ROUND(I329*H329,2)</f>
        <v>0</v>
      </c>
      <c r="K329" s="184" t="s">
        <v>19</v>
      </c>
      <c r="L329" s="44"/>
      <c r="M329" s="189" t="s">
        <v>19</v>
      </c>
      <c r="N329" s="190" t="s">
        <v>43</v>
      </c>
      <c r="O329" s="84"/>
      <c r="P329" s="191">
        <f>O329*H329</f>
        <v>0</v>
      </c>
      <c r="Q329" s="191">
        <v>0</v>
      </c>
      <c r="R329" s="191">
        <f>Q329*H329</f>
        <v>0</v>
      </c>
      <c r="S329" s="191">
        <v>0</v>
      </c>
      <c r="T329" s="192">
        <f>S329*H329</f>
        <v>0</v>
      </c>
      <c r="U329" s="38"/>
      <c r="V329" s="38"/>
      <c r="W329" s="38"/>
      <c r="X329" s="38"/>
      <c r="Y329" s="38"/>
      <c r="Z329" s="38"/>
      <c r="AA329" s="38"/>
      <c r="AB329" s="38"/>
      <c r="AC329" s="38"/>
      <c r="AD329" s="38"/>
      <c r="AE329" s="38"/>
      <c r="AR329" s="193" t="s">
        <v>124</v>
      </c>
      <c r="AT329" s="193" t="s">
        <v>119</v>
      </c>
      <c r="AU329" s="193" t="s">
        <v>82</v>
      </c>
      <c r="AY329" s="17" t="s">
        <v>125</v>
      </c>
      <c r="BE329" s="194">
        <f>IF(N329="základní",J329,0)</f>
        <v>0</v>
      </c>
      <c r="BF329" s="194">
        <f>IF(N329="snížená",J329,0)</f>
        <v>0</v>
      </c>
      <c r="BG329" s="194">
        <f>IF(N329="zákl. přenesená",J329,0)</f>
        <v>0</v>
      </c>
      <c r="BH329" s="194">
        <f>IF(N329="sníž. přenesená",J329,0)</f>
        <v>0</v>
      </c>
      <c r="BI329" s="194">
        <f>IF(N329="nulová",J329,0)</f>
        <v>0</v>
      </c>
      <c r="BJ329" s="17" t="s">
        <v>80</v>
      </c>
      <c r="BK329" s="194">
        <f>ROUND(I329*H329,2)</f>
        <v>0</v>
      </c>
      <c r="BL329" s="17" t="s">
        <v>124</v>
      </c>
      <c r="BM329" s="193" t="s">
        <v>603</v>
      </c>
    </row>
    <row r="330" s="2" customFormat="1">
      <c r="A330" s="38"/>
      <c r="B330" s="39"/>
      <c r="C330" s="40"/>
      <c r="D330" s="195" t="s">
        <v>126</v>
      </c>
      <c r="E330" s="40"/>
      <c r="F330" s="196" t="s">
        <v>555</v>
      </c>
      <c r="G330" s="40"/>
      <c r="H330" s="40"/>
      <c r="I330" s="197"/>
      <c r="J330" s="40"/>
      <c r="K330" s="40"/>
      <c r="L330" s="44"/>
      <c r="M330" s="198"/>
      <c r="N330" s="199"/>
      <c r="O330" s="84"/>
      <c r="P330" s="84"/>
      <c r="Q330" s="84"/>
      <c r="R330" s="84"/>
      <c r="S330" s="84"/>
      <c r="T330" s="85"/>
      <c r="U330" s="38"/>
      <c r="V330" s="38"/>
      <c r="W330" s="38"/>
      <c r="X330" s="38"/>
      <c r="Y330" s="38"/>
      <c r="Z330" s="38"/>
      <c r="AA330" s="38"/>
      <c r="AB330" s="38"/>
      <c r="AC330" s="38"/>
      <c r="AD330" s="38"/>
      <c r="AE330" s="38"/>
      <c r="AT330" s="17" t="s">
        <v>126</v>
      </c>
      <c r="AU330" s="17" t="s">
        <v>82</v>
      </c>
    </row>
    <row r="331" s="11" customFormat="1">
      <c r="A331" s="11"/>
      <c r="B331" s="200"/>
      <c r="C331" s="201"/>
      <c r="D331" s="195" t="s">
        <v>135</v>
      </c>
      <c r="E331" s="202" t="s">
        <v>19</v>
      </c>
      <c r="F331" s="203" t="s">
        <v>604</v>
      </c>
      <c r="G331" s="201"/>
      <c r="H331" s="204">
        <v>23</v>
      </c>
      <c r="I331" s="205"/>
      <c r="J331" s="201"/>
      <c r="K331" s="201"/>
      <c r="L331" s="206"/>
      <c r="M331" s="207"/>
      <c r="N331" s="208"/>
      <c r="O331" s="208"/>
      <c r="P331" s="208"/>
      <c r="Q331" s="208"/>
      <c r="R331" s="208"/>
      <c r="S331" s="208"/>
      <c r="T331" s="209"/>
      <c r="U331" s="11"/>
      <c r="V331" s="11"/>
      <c r="W331" s="11"/>
      <c r="X331" s="11"/>
      <c r="Y331" s="11"/>
      <c r="Z331" s="11"/>
      <c r="AA331" s="11"/>
      <c r="AB331" s="11"/>
      <c r="AC331" s="11"/>
      <c r="AD331" s="11"/>
      <c r="AE331" s="11"/>
      <c r="AT331" s="210" t="s">
        <v>135</v>
      </c>
      <c r="AU331" s="210" t="s">
        <v>82</v>
      </c>
      <c r="AV331" s="11" t="s">
        <v>82</v>
      </c>
      <c r="AW331" s="11" t="s">
        <v>33</v>
      </c>
      <c r="AX331" s="11" t="s">
        <v>72</v>
      </c>
      <c r="AY331" s="210" t="s">
        <v>125</v>
      </c>
    </row>
    <row r="332" s="13" customFormat="1">
      <c r="A332" s="13"/>
      <c r="B332" s="221"/>
      <c r="C332" s="222"/>
      <c r="D332" s="195" t="s">
        <v>135</v>
      </c>
      <c r="E332" s="223" t="s">
        <v>19</v>
      </c>
      <c r="F332" s="224" t="s">
        <v>141</v>
      </c>
      <c r="G332" s="222"/>
      <c r="H332" s="225">
        <v>23</v>
      </c>
      <c r="I332" s="226"/>
      <c r="J332" s="222"/>
      <c r="K332" s="222"/>
      <c r="L332" s="227"/>
      <c r="M332" s="228"/>
      <c r="N332" s="229"/>
      <c r="O332" s="229"/>
      <c r="P332" s="229"/>
      <c r="Q332" s="229"/>
      <c r="R332" s="229"/>
      <c r="S332" s="229"/>
      <c r="T332" s="230"/>
      <c r="U332" s="13"/>
      <c r="V332" s="13"/>
      <c r="W332" s="13"/>
      <c r="X332" s="13"/>
      <c r="Y332" s="13"/>
      <c r="Z332" s="13"/>
      <c r="AA332" s="13"/>
      <c r="AB332" s="13"/>
      <c r="AC332" s="13"/>
      <c r="AD332" s="13"/>
      <c r="AE332" s="13"/>
      <c r="AT332" s="231" t="s">
        <v>135</v>
      </c>
      <c r="AU332" s="231" t="s">
        <v>82</v>
      </c>
      <c r="AV332" s="13" t="s">
        <v>124</v>
      </c>
      <c r="AW332" s="13" t="s">
        <v>33</v>
      </c>
      <c r="AX332" s="13" t="s">
        <v>80</v>
      </c>
      <c r="AY332" s="231" t="s">
        <v>125</v>
      </c>
    </row>
    <row r="333" s="2" customFormat="1" ht="24.15" customHeight="1">
      <c r="A333" s="38"/>
      <c r="B333" s="39"/>
      <c r="C333" s="182" t="s">
        <v>334</v>
      </c>
      <c r="D333" s="182" t="s">
        <v>119</v>
      </c>
      <c r="E333" s="183" t="s">
        <v>558</v>
      </c>
      <c r="F333" s="184" t="s">
        <v>559</v>
      </c>
      <c r="G333" s="185" t="s">
        <v>170</v>
      </c>
      <c r="H333" s="186">
        <v>23</v>
      </c>
      <c r="I333" s="187"/>
      <c r="J333" s="188">
        <f>ROUND(I333*H333,2)</f>
        <v>0</v>
      </c>
      <c r="K333" s="184" t="s">
        <v>19</v>
      </c>
      <c r="L333" s="44"/>
      <c r="M333" s="189" t="s">
        <v>19</v>
      </c>
      <c r="N333" s="190" t="s">
        <v>43</v>
      </c>
      <c r="O333" s="84"/>
      <c r="P333" s="191">
        <f>O333*H333</f>
        <v>0</v>
      </c>
      <c r="Q333" s="191">
        <v>0</v>
      </c>
      <c r="R333" s="191">
        <f>Q333*H333</f>
        <v>0</v>
      </c>
      <c r="S333" s="191">
        <v>0</v>
      </c>
      <c r="T333" s="192">
        <f>S333*H333</f>
        <v>0</v>
      </c>
      <c r="U333" s="38"/>
      <c r="V333" s="38"/>
      <c r="W333" s="38"/>
      <c r="X333" s="38"/>
      <c r="Y333" s="38"/>
      <c r="Z333" s="38"/>
      <c r="AA333" s="38"/>
      <c r="AB333" s="38"/>
      <c r="AC333" s="38"/>
      <c r="AD333" s="38"/>
      <c r="AE333" s="38"/>
      <c r="AR333" s="193" t="s">
        <v>124</v>
      </c>
      <c r="AT333" s="193" t="s">
        <v>119</v>
      </c>
      <c r="AU333" s="193" t="s">
        <v>82</v>
      </c>
      <c r="AY333" s="17" t="s">
        <v>125</v>
      </c>
      <c r="BE333" s="194">
        <f>IF(N333="základní",J333,0)</f>
        <v>0</v>
      </c>
      <c r="BF333" s="194">
        <f>IF(N333="snížená",J333,0)</f>
        <v>0</v>
      </c>
      <c r="BG333" s="194">
        <f>IF(N333="zákl. přenesená",J333,0)</f>
        <v>0</v>
      </c>
      <c r="BH333" s="194">
        <f>IF(N333="sníž. přenesená",J333,0)</f>
        <v>0</v>
      </c>
      <c r="BI333" s="194">
        <f>IF(N333="nulová",J333,0)</f>
        <v>0</v>
      </c>
      <c r="BJ333" s="17" t="s">
        <v>80</v>
      </c>
      <c r="BK333" s="194">
        <f>ROUND(I333*H333,2)</f>
        <v>0</v>
      </c>
      <c r="BL333" s="17" t="s">
        <v>124</v>
      </c>
      <c r="BM333" s="193" t="s">
        <v>605</v>
      </c>
    </row>
    <row r="334" s="2" customFormat="1">
      <c r="A334" s="38"/>
      <c r="B334" s="39"/>
      <c r="C334" s="40"/>
      <c r="D334" s="195" t="s">
        <v>126</v>
      </c>
      <c r="E334" s="40"/>
      <c r="F334" s="196" t="s">
        <v>559</v>
      </c>
      <c r="G334" s="40"/>
      <c r="H334" s="40"/>
      <c r="I334" s="197"/>
      <c r="J334" s="40"/>
      <c r="K334" s="40"/>
      <c r="L334" s="44"/>
      <c r="M334" s="198"/>
      <c r="N334" s="199"/>
      <c r="O334" s="84"/>
      <c r="P334" s="84"/>
      <c r="Q334" s="84"/>
      <c r="R334" s="84"/>
      <c r="S334" s="84"/>
      <c r="T334" s="85"/>
      <c r="U334" s="38"/>
      <c r="V334" s="38"/>
      <c r="W334" s="38"/>
      <c r="X334" s="38"/>
      <c r="Y334" s="38"/>
      <c r="Z334" s="38"/>
      <c r="AA334" s="38"/>
      <c r="AB334" s="38"/>
      <c r="AC334" s="38"/>
      <c r="AD334" s="38"/>
      <c r="AE334" s="38"/>
      <c r="AT334" s="17" t="s">
        <v>126</v>
      </c>
      <c r="AU334" s="17" t="s">
        <v>82</v>
      </c>
    </row>
    <row r="335" s="11" customFormat="1">
      <c r="A335" s="11"/>
      <c r="B335" s="200"/>
      <c r="C335" s="201"/>
      <c r="D335" s="195" t="s">
        <v>135</v>
      </c>
      <c r="E335" s="202" t="s">
        <v>19</v>
      </c>
      <c r="F335" s="203" t="s">
        <v>606</v>
      </c>
      <c r="G335" s="201"/>
      <c r="H335" s="204">
        <v>23</v>
      </c>
      <c r="I335" s="205"/>
      <c r="J335" s="201"/>
      <c r="K335" s="201"/>
      <c r="L335" s="206"/>
      <c r="M335" s="207"/>
      <c r="N335" s="208"/>
      <c r="O335" s="208"/>
      <c r="P335" s="208"/>
      <c r="Q335" s="208"/>
      <c r="R335" s="208"/>
      <c r="S335" s="208"/>
      <c r="T335" s="209"/>
      <c r="U335" s="11"/>
      <c r="V335" s="11"/>
      <c r="W335" s="11"/>
      <c r="X335" s="11"/>
      <c r="Y335" s="11"/>
      <c r="Z335" s="11"/>
      <c r="AA335" s="11"/>
      <c r="AB335" s="11"/>
      <c r="AC335" s="11"/>
      <c r="AD335" s="11"/>
      <c r="AE335" s="11"/>
      <c r="AT335" s="210" t="s">
        <v>135</v>
      </c>
      <c r="AU335" s="210" t="s">
        <v>82</v>
      </c>
      <c r="AV335" s="11" t="s">
        <v>82</v>
      </c>
      <c r="AW335" s="11" t="s">
        <v>33</v>
      </c>
      <c r="AX335" s="11" t="s">
        <v>72</v>
      </c>
      <c r="AY335" s="210" t="s">
        <v>125</v>
      </c>
    </row>
    <row r="336" s="13" customFormat="1">
      <c r="A336" s="13"/>
      <c r="B336" s="221"/>
      <c r="C336" s="222"/>
      <c r="D336" s="195" t="s">
        <v>135</v>
      </c>
      <c r="E336" s="223" t="s">
        <v>19</v>
      </c>
      <c r="F336" s="224" t="s">
        <v>141</v>
      </c>
      <c r="G336" s="222"/>
      <c r="H336" s="225">
        <v>23</v>
      </c>
      <c r="I336" s="226"/>
      <c r="J336" s="222"/>
      <c r="K336" s="222"/>
      <c r="L336" s="227"/>
      <c r="M336" s="228"/>
      <c r="N336" s="229"/>
      <c r="O336" s="229"/>
      <c r="P336" s="229"/>
      <c r="Q336" s="229"/>
      <c r="R336" s="229"/>
      <c r="S336" s="229"/>
      <c r="T336" s="230"/>
      <c r="U336" s="13"/>
      <c r="V336" s="13"/>
      <c r="W336" s="13"/>
      <c r="X336" s="13"/>
      <c r="Y336" s="13"/>
      <c r="Z336" s="13"/>
      <c r="AA336" s="13"/>
      <c r="AB336" s="13"/>
      <c r="AC336" s="13"/>
      <c r="AD336" s="13"/>
      <c r="AE336" s="13"/>
      <c r="AT336" s="231" t="s">
        <v>135</v>
      </c>
      <c r="AU336" s="231" t="s">
        <v>82</v>
      </c>
      <c r="AV336" s="13" t="s">
        <v>124</v>
      </c>
      <c r="AW336" s="13" t="s">
        <v>33</v>
      </c>
      <c r="AX336" s="13" t="s">
        <v>80</v>
      </c>
      <c r="AY336" s="231" t="s">
        <v>125</v>
      </c>
    </row>
    <row r="337" s="14" customFormat="1" ht="22.8" customHeight="1">
      <c r="A337" s="14"/>
      <c r="B337" s="244"/>
      <c r="C337" s="245"/>
      <c r="D337" s="246" t="s">
        <v>71</v>
      </c>
      <c r="E337" s="268" t="s">
        <v>607</v>
      </c>
      <c r="F337" s="268" t="s">
        <v>608</v>
      </c>
      <c r="G337" s="245"/>
      <c r="H337" s="245"/>
      <c r="I337" s="248"/>
      <c r="J337" s="269">
        <f>BK337</f>
        <v>0</v>
      </c>
      <c r="K337" s="245"/>
      <c r="L337" s="250"/>
      <c r="M337" s="251"/>
      <c r="N337" s="252"/>
      <c r="O337" s="252"/>
      <c r="P337" s="253">
        <f>SUM(P338:P407)</f>
        <v>0</v>
      </c>
      <c r="Q337" s="252"/>
      <c r="R337" s="253">
        <f>SUM(R338:R407)</f>
        <v>0</v>
      </c>
      <c r="S337" s="252"/>
      <c r="T337" s="254">
        <f>SUM(T338:T407)</f>
        <v>0</v>
      </c>
      <c r="U337" s="14"/>
      <c r="V337" s="14"/>
      <c r="W337" s="14"/>
      <c r="X337" s="14"/>
      <c r="Y337" s="14"/>
      <c r="Z337" s="14"/>
      <c r="AA337" s="14"/>
      <c r="AB337" s="14"/>
      <c r="AC337" s="14"/>
      <c r="AD337" s="14"/>
      <c r="AE337" s="14"/>
      <c r="AR337" s="255" t="s">
        <v>80</v>
      </c>
      <c r="AT337" s="256" t="s">
        <v>71</v>
      </c>
      <c r="AU337" s="256" t="s">
        <v>80</v>
      </c>
      <c r="AY337" s="255" t="s">
        <v>125</v>
      </c>
      <c r="BK337" s="257">
        <f>SUM(BK338:BK407)</f>
        <v>0</v>
      </c>
    </row>
    <row r="338" s="2" customFormat="1" ht="21.75" customHeight="1">
      <c r="A338" s="38"/>
      <c r="B338" s="39"/>
      <c r="C338" s="182" t="s">
        <v>301</v>
      </c>
      <c r="D338" s="182" t="s">
        <v>119</v>
      </c>
      <c r="E338" s="183" t="s">
        <v>578</v>
      </c>
      <c r="F338" s="184" t="s">
        <v>579</v>
      </c>
      <c r="G338" s="185" t="s">
        <v>170</v>
      </c>
      <c r="H338" s="186">
        <v>14</v>
      </c>
      <c r="I338" s="187"/>
      <c r="J338" s="188">
        <f>ROUND(I338*H338,2)</f>
        <v>0</v>
      </c>
      <c r="K338" s="184" t="s">
        <v>123</v>
      </c>
      <c r="L338" s="44"/>
      <c r="M338" s="189" t="s">
        <v>19</v>
      </c>
      <c r="N338" s="190" t="s">
        <v>43</v>
      </c>
      <c r="O338" s="84"/>
      <c r="P338" s="191">
        <f>O338*H338</f>
        <v>0</v>
      </c>
      <c r="Q338" s="191">
        <v>0</v>
      </c>
      <c r="R338" s="191">
        <f>Q338*H338</f>
        <v>0</v>
      </c>
      <c r="S338" s="191">
        <v>0</v>
      </c>
      <c r="T338" s="192">
        <f>S338*H338</f>
        <v>0</v>
      </c>
      <c r="U338" s="38"/>
      <c r="V338" s="38"/>
      <c r="W338" s="38"/>
      <c r="X338" s="38"/>
      <c r="Y338" s="38"/>
      <c r="Z338" s="38"/>
      <c r="AA338" s="38"/>
      <c r="AB338" s="38"/>
      <c r="AC338" s="38"/>
      <c r="AD338" s="38"/>
      <c r="AE338" s="38"/>
      <c r="AR338" s="193" t="s">
        <v>124</v>
      </c>
      <c r="AT338" s="193" t="s">
        <v>119</v>
      </c>
      <c r="AU338" s="193" t="s">
        <v>82</v>
      </c>
      <c r="AY338" s="17" t="s">
        <v>125</v>
      </c>
      <c r="BE338" s="194">
        <f>IF(N338="základní",J338,0)</f>
        <v>0</v>
      </c>
      <c r="BF338" s="194">
        <f>IF(N338="snížená",J338,0)</f>
        <v>0</v>
      </c>
      <c r="BG338" s="194">
        <f>IF(N338="zákl. přenesená",J338,0)</f>
        <v>0</v>
      </c>
      <c r="BH338" s="194">
        <f>IF(N338="sníž. přenesená",J338,0)</f>
        <v>0</v>
      </c>
      <c r="BI338" s="194">
        <f>IF(N338="nulová",J338,0)</f>
        <v>0</v>
      </c>
      <c r="BJ338" s="17" t="s">
        <v>80</v>
      </c>
      <c r="BK338" s="194">
        <f>ROUND(I338*H338,2)</f>
        <v>0</v>
      </c>
      <c r="BL338" s="17" t="s">
        <v>124</v>
      </c>
      <c r="BM338" s="193" t="s">
        <v>609</v>
      </c>
    </row>
    <row r="339" s="2" customFormat="1">
      <c r="A339" s="38"/>
      <c r="B339" s="39"/>
      <c r="C339" s="40"/>
      <c r="D339" s="195" t="s">
        <v>126</v>
      </c>
      <c r="E339" s="40"/>
      <c r="F339" s="196" t="s">
        <v>579</v>
      </c>
      <c r="G339" s="40"/>
      <c r="H339" s="40"/>
      <c r="I339" s="197"/>
      <c r="J339" s="40"/>
      <c r="K339" s="40"/>
      <c r="L339" s="44"/>
      <c r="M339" s="198"/>
      <c r="N339" s="199"/>
      <c r="O339" s="84"/>
      <c r="P339" s="84"/>
      <c r="Q339" s="84"/>
      <c r="R339" s="84"/>
      <c r="S339" s="84"/>
      <c r="T339" s="85"/>
      <c r="U339" s="38"/>
      <c r="V339" s="38"/>
      <c r="W339" s="38"/>
      <c r="X339" s="38"/>
      <c r="Y339" s="38"/>
      <c r="Z339" s="38"/>
      <c r="AA339" s="38"/>
      <c r="AB339" s="38"/>
      <c r="AC339" s="38"/>
      <c r="AD339" s="38"/>
      <c r="AE339" s="38"/>
      <c r="AT339" s="17" t="s">
        <v>126</v>
      </c>
      <c r="AU339" s="17" t="s">
        <v>82</v>
      </c>
    </row>
    <row r="340" s="11" customFormat="1">
      <c r="A340" s="11"/>
      <c r="B340" s="200"/>
      <c r="C340" s="201"/>
      <c r="D340" s="195" t="s">
        <v>135</v>
      </c>
      <c r="E340" s="202" t="s">
        <v>19</v>
      </c>
      <c r="F340" s="203" t="s">
        <v>610</v>
      </c>
      <c r="G340" s="201"/>
      <c r="H340" s="204">
        <v>14</v>
      </c>
      <c r="I340" s="205"/>
      <c r="J340" s="201"/>
      <c r="K340" s="201"/>
      <c r="L340" s="206"/>
      <c r="M340" s="207"/>
      <c r="N340" s="208"/>
      <c r="O340" s="208"/>
      <c r="P340" s="208"/>
      <c r="Q340" s="208"/>
      <c r="R340" s="208"/>
      <c r="S340" s="208"/>
      <c r="T340" s="209"/>
      <c r="U340" s="11"/>
      <c r="V340" s="11"/>
      <c r="W340" s="11"/>
      <c r="X340" s="11"/>
      <c r="Y340" s="11"/>
      <c r="Z340" s="11"/>
      <c r="AA340" s="11"/>
      <c r="AB340" s="11"/>
      <c r="AC340" s="11"/>
      <c r="AD340" s="11"/>
      <c r="AE340" s="11"/>
      <c r="AT340" s="210" t="s">
        <v>135</v>
      </c>
      <c r="AU340" s="210" t="s">
        <v>82</v>
      </c>
      <c r="AV340" s="11" t="s">
        <v>82</v>
      </c>
      <c r="AW340" s="11" t="s">
        <v>33</v>
      </c>
      <c r="AX340" s="11" t="s">
        <v>72</v>
      </c>
      <c r="AY340" s="210" t="s">
        <v>125</v>
      </c>
    </row>
    <row r="341" s="13" customFormat="1">
      <c r="A341" s="13"/>
      <c r="B341" s="221"/>
      <c r="C341" s="222"/>
      <c r="D341" s="195" t="s">
        <v>135</v>
      </c>
      <c r="E341" s="223" t="s">
        <v>19</v>
      </c>
      <c r="F341" s="224" t="s">
        <v>141</v>
      </c>
      <c r="G341" s="222"/>
      <c r="H341" s="225">
        <v>14</v>
      </c>
      <c r="I341" s="226"/>
      <c r="J341" s="222"/>
      <c r="K341" s="222"/>
      <c r="L341" s="227"/>
      <c r="M341" s="228"/>
      <c r="N341" s="229"/>
      <c r="O341" s="229"/>
      <c r="P341" s="229"/>
      <c r="Q341" s="229"/>
      <c r="R341" s="229"/>
      <c r="S341" s="229"/>
      <c r="T341" s="230"/>
      <c r="U341" s="13"/>
      <c r="V341" s="13"/>
      <c r="W341" s="13"/>
      <c r="X341" s="13"/>
      <c r="Y341" s="13"/>
      <c r="Z341" s="13"/>
      <c r="AA341" s="13"/>
      <c r="AB341" s="13"/>
      <c r="AC341" s="13"/>
      <c r="AD341" s="13"/>
      <c r="AE341" s="13"/>
      <c r="AT341" s="231" t="s">
        <v>135</v>
      </c>
      <c r="AU341" s="231" t="s">
        <v>82</v>
      </c>
      <c r="AV341" s="13" t="s">
        <v>124</v>
      </c>
      <c r="AW341" s="13" t="s">
        <v>33</v>
      </c>
      <c r="AX341" s="13" t="s">
        <v>80</v>
      </c>
      <c r="AY341" s="231" t="s">
        <v>125</v>
      </c>
    </row>
    <row r="342" s="2" customFormat="1" ht="24.15" customHeight="1">
      <c r="A342" s="38"/>
      <c r="B342" s="39"/>
      <c r="C342" s="182" t="s">
        <v>389</v>
      </c>
      <c r="D342" s="182" t="s">
        <v>119</v>
      </c>
      <c r="E342" s="183" t="s">
        <v>581</v>
      </c>
      <c r="F342" s="184" t="s">
        <v>582</v>
      </c>
      <c r="G342" s="185" t="s">
        <v>133</v>
      </c>
      <c r="H342" s="186">
        <v>37.375</v>
      </c>
      <c r="I342" s="187"/>
      <c r="J342" s="188">
        <f>ROUND(I342*H342,2)</f>
        <v>0</v>
      </c>
      <c r="K342" s="184" t="s">
        <v>123</v>
      </c>
      <c r="L342" s="44"/>
      <c r="M342" s="189" t="s">
        <v>19</v>
      </c>
      <c r="N342" s="190" t="s">
        <v>43</v>
      </c>
      <c r="O342" s="84"/>
      <c r="P342" s="191">
        <f>O342*H342</f>
        <v>0</v>
      </c>
      <c r="Q342" s="191">
        <v>0</v>
      </c>
      <c r="R342" s="191">
        <f>Q342*H342</f>
        <v>0</v>
      </c>
      <c r="S342" s="191">
        <v>0</v>
      </c>
      <c r="T342" s="192">
        <f>S342*H342</f>
        <v>0</v>
      </c>
      <c r="U342" s="38"/>
      <c r="V342" s="38"/>
      <c r="W342" s="38"/>
      <c r="X342" s="38"/>
      <c r="Y342" s="38"/>
      <c r="Z342" s="38"/>
      <c r="AA342" s="38"/>
      <c r="AB342" s="38"/>
      <c r="AC342" s="38"/>
      <c r="AD342" s="38"/>
      <c r="AE342" s="38"/>
      <c r="AR342" s="193" t="s">
        <v>124</v>
      </c>
      <c r="AT342" s="193" t="s">
        <v>119</v>
      </c>
      <c r="AU342" s="193" t="s">
        <v>82</v>
      </c>
      <c r="AY342" s="17" t="s">
        <v>125</v>
      </c>
      <c r="BE342" s="194">
        <f>IF(N342="základní",J342,0)</f>
        <v>0</v>
      </c>
      <c r="BF342" s="194">
        <f>IF(N342="snížená",J342,0)</f>
        <v>0</v>
      </c>
      <c r="BG342" s="194">
        <f>IF(N342="zákl. přenesená",J342,0)</f>
        <v>0</v>
      </c>
      <c r="BH342" s="194">
        <f>IF(N342="sníž. přenesená",J342,0)</f>
        <v>0</v>
      </c>
      <c r="BI342" s="194">
        <f>IF(N342="nulová",J342,0)</f>
        <v>0</v>
      </c>
      <c r="BJ342" s="17" t="s">
        <v>80</v>
      </c>
      <c r="BK342" s="194">
        <f>ROUND(I342*H342,2)</f>
        <v>0</v>
      </c>
      <c r="BL342" s="17" t="s">
        <v>124</v>
      </c>
      <c r="BM342" s="193" t="s">
        <v>611</v>
      </c>
    </row>
    <row r="343" s="2" customFormat="1">
      <c r="A343" s="38"/>
      <c r="B343" s="39"/>
      <c r="C343" s="40"/>
      <c r="D343" s="195" t="s">
        <v>126</v>
      </c>
      <c r="E343" s="40"/>
      <c r="F343" s="196" t="s">
        <v>582</v>
      </c>
      <c r="G343" s="40"/>
      <c r="H343" s="40"/>
      <c r="I343" s="197"/>
      <c r="J343" s="40"/>
      <c r="K343" s="40"/>
      <c r="L343" s="44"/>
      <c r="M343" s="198"/>
      <c r="N343" s="199"/>
      <c r="O343" s="84"/>
      <c r="P343" s="84"/>
      <c r="Q343" s="84"/>
      <c r="R343" s="84"/>
      <c r="S343" s="84"/>
      <c r="T343" s="85"/>
      <c r="U343" s="38"/>
      <c r="V343" s="38"/>
      <c r="W343" s="38"/>
      <c r="X343" s="38"/>
      <c r="Y343" s="38"/>
      <c r="Z343" s="38"/>
      <c r="AA343" s="38"/>
      <c r="AB343" s="38"/>
      <c r="AC343" s="38"/>
      <c r="AD343" s="38"/>
      <c r="AE343" s="38"/>
      <c r="AT343" s="17" t="s">
        <v>126</v>
      </c>
      <c r="AU343" s="17" t="s">
        <v>82</v>
      </c>
    </row>
    <row r="344" s="11" customFormat="1">
      <c r="A344" s="11"/>
      <c r="B344" s="200"/>
      <c r="C344" s="201"/>
      <c r="D344" s="195" t="s">
        <v>135</v>
      </c>
      <c r="E344" s="202" t="s">
        <v>19</v>
      </c>
      <c r="F344" s="203" t="s">
        <v>612</v>
      </c>
      <c r="G344" s="201"/>
      <c r="H344" s="204">
        <v>37.375</v>
      </c>
      <c r="I344" s="205"/>
      <c r="J344" s="201"/>
      <c r="K344" s="201"/>
      <c r="L344" s="206"/>
      <c r="M344" s="207"/>
      <c r="N344" s="208"/>
      <c r="O344" s="208"/>
      <c r="P344" s="208"/>
      <c r="Q344" s="208"/>
      <c r="R344" s="208"/>
      <c r="S344" s="208"/>
      <c r="T344" s="209"/>
      <c r="U344" s="11"/>
      <c r="V344" s="11"/>
      <c r="W344" s="11"/>
      <c r="X344" s="11"/>
      <c r="Y344" s="11"/>
      <c r="Z344" s="11"/>
      <c r="AA344" s="11"/>
      <c r="AB344" s="11"/>
      <c r="AC344" s="11"/>
      <c r="AD344" s="11"/>
      <c r="AE344" s="11"/>
      <c r="AT344" s="210" t="s">
        <v>135</v>
      </c>
      <c r="AU344" s="210" t="s">
        <v>82</v>
      </c>
      <c r="AV344" s="11" t="s">
        <v>82</v>
      </c>
      <c r="AW344" s="11" t="s">
        <v>33</v>
      </c>
      <c r="AX344" s="11" t="s">
        <v>72</v>
      </c>
      <c r="AY344" s="210" t="s">
        <v>125</v>
      </c>
    </row>
    <row r="345" s="13" customFormat="1">
      <c r="A345" s="13"/>
      <c r="B345" s="221"/>
      <c r="C345" s="222"/>
      <c r="D345" s="195" t="s">
        <v>135</v>
      </c>
      <c r="E345" s="223" t="s">
        <v>19</v>
      </c>
      <c r="F345" s="224" t="s">
        <v>141</v>
      </c>
      <c r="G345" s="222"/>
      <c r="H345" s="225">
        <v>37.375</v>
      </c>
      <c r="I345" s="226"/>
      <c r="J345" s="222"/>
      <c r="K345" s="222"/>
      <c r="L345" s="227"/>
      <c r="M345" s="228"/>
      <c r="N345" s="229"/>
      <c r="O345" s="229"/>
      <c r="P345" s="229"/>
      <c r="Q345" s="229"/>
      <c r="R345" s="229"/>
      <c r="S345" s="229"/>
      <c r="T345" s="230"/>
      <c r="U345" s="13"/>
      <c r="V345" s="13"/>
      <c r="W345" s="13"/>
      <c r="X345" s="13"/>
      <c r="Y345" s="13"/>
      <c r="Z345" s="13"/>
      <c r="AA345" s="13"/>
      <c r="AB345" s="13"/>
      <c r="AC345" s="13"/>
      <c r="AD345" s="13"/>
      <c r="AE345" s="13"/>
      <c r="AT345" s="231" t="s">
        <v>135</v>
      </c>
      <c r="AU345" s="231" t="s">
        <v>82</v>
      </c>
      <c r="AV345" s="13" t="s">
        <v>124</v>
      </c>
      <c r="AW345" s="13" t="s">
        <v>33</v>
      </c>
      <c r="AX345" s="13" t="s">
        <v>80</v>
      </c>
      <c r="AY345" s="231" t="s">
        <v>125</v>
      </c>
    </row>
    <row r="346" s="2" customFormat="1" ht="55.5" customHeight="1">
      <c r="A346" s="38"/>
      <c r="B346" s="39"/>
      <c r="C346" s="182" t="s">
        <v>167</v>
      </c>
      <c r="D346" s="182" t="s">
        <v>119</v>
      </c>
      <c r="E346" s="183" t="s">
        <v>154</v>
      </c>
      <c r="F346" s="184" t="s">
        <v>155</v>
      </c>
      <c r="G346" s="185" t="s">
        <v>144</v>
      </c>
      <c r="H346" s="186">
        <v>13.978</v>
      </c>
      <c r="I346" s="187"/>
      <c r="J346" s="188">
        <f>ROUND(I346*H346,2)</f>
        <v>0</v>
      </c>
      <c r="K346" s="184" t="s">
        <v>123</v>
      </c>
      <c r="L346" s="44"/>
      <c r="M346" s="189" t="s">
        <v>19</v>
      </c>
      <c r="N346" s="190" t="s">
        <v>43</v>
      </c>
      <c r="O346" s="84"/>
      <c r="P346" s="191">
        <f>O346*H346</f>
        <v>0</v>
      </c>
      <c r="Q346" s="191">
        <v>0</v>
      </c>
      <c r="R346" s="191">
        <f>Q346*H346</f>
        <v>0</v>
      </c>
      <c r="S346" s="191">
        <v>0</v>
      </c>
      <c r="T346" s="192">
        <f>S346*H346</f>
        <v>0</v>
      </c>
      <c r="U346" s="38"/>
      <c r="V346" s="38"/>
      <c r="W346" s="38"/>
      <c r="X346" s="38"/>
      <c r="Y346" s="38"/>
      <c r="Z346" s="38"/>
      <c r="AA346" s="38"/>
      <c r="AB346" s="38"/>
      <c r="AC346" s="38"/>
      <c r="AD346" s="38"/>
      <c r="AE346" s="38"/>
      <c r="AR346" s="193" t="s">
        <v>124</v>
      </c>
      <c r="AT346" s="193" t="s">
        <v>119</v>
      </c>
      <c r="AU346" s="193" t="s">
        <v>82</v>
      </c>
      <c r="AY346" s="17" t="s">
        <v>125</v>
      </c>
      <c r="BE346" s="194">
        <f>IF(N346="základní",J346,0)</f>
        <v>0</v>
      </c>
      <c r="BF346" s="194">
        <f>IF(N346="snížená",J346,0)</f>
        <v>0</v>
      </c>
      <c r="BG346" s="194">
        <f>IF(N346="zákl. přenesená",J346,0)</f>
        <v>0</v>
      </c>
      <c r="BH346" s="194">
        <f>IF(N346="sníž. přenesená",J346,0)</f>
        <v>0</v>
      </c>
      <c r="BI346" s="194">
        <f>IF(N346="nulová",J346,0)</f>
        <v>0</v>
      </c>
      <c r="BJ346" s="17" t="s">
        <v>80</v>
      </c>
      <c r="BK346" s="194">
        <f>ROUND(I346*H346,2)</f>
        <v>0</v>
      </c>
      <c r="BL346" s="17" t="s">
        <v>124</v>
      </c>
      <c r="BM346" s="193" t="s">
        <v>613</v>
      </c>
    </row>
    <row r="347" s="2" customFormat="1">
      <c r="A347" s="38"/>
      <c r="B347" s="39"/>
      <c r="C347" s="40"/>
      <c r="D347" s="195" t="s">
        <v>126</v>
      </c>
      <c r="E347" s="40"/>
      <c r="F347" s="196" t="s">
        <v>155</v>
      </c>
      <c r="G347" s="40"/>
      <c r="H347" s="40"/>
      <c r="I347" s="197"/>
      <c r="J347" s="40"/>
      <c r="K347" s="40"/>
      <c r="L347" s="44"/>
      <c r="M347" s="198"/>
      <c r="N347" s="199"/>
      <c r="O347" s="84"/>
      <c r="P347" s="84"/>
      <c r="Q347" s="84"/>
      <c r="R347" s="84"/>
      <c r="S347" s="84"/>
      <c r="T347" s="85"/>
      <c r="U347" s="38"/>
      <c r="V347" s="38"/>
      <c r="W347" s="38"/>
      <c r="X347" s="38"/>
      <c r="Y347" s="38"/>
      <c r="Z347" s="38"/>
      <c r="AA347" s="38"/>
      <c r="AB347" s="38"/>
      <c r="AC347" s="38"/>
      <c r="AD347" s="38"/>
      <c r="AE347" s="38"/>
      <c r="AT347" s="17" t="s">
        <v>126</v>
      </c>
      <c r="AU347" s="17" t="s">
        <v>82</v>
      </c>
    </row>
    <row r="348" s="11" customFormat="1">
      <c r="A348" s="11"/>
      <c r="B348" s="200"/>
      <c r="C348" s="201"/>
      <c r="D348" s="195" t="s">
        <v>135</v>
      </c>
      <c r="E348" s="202" t="s">
        <v>19</v>
      </c>
      <c r="F348" s="203" t="s">
        <v>614</v>
      </c>
      <c r="G348" s="201"/>
      <c r="H348" s="204">
        <v>13.978</v>
      </c>
      <c r="I348" s="205"/>
      <c r="J348" s="201"/>
      <c r="K348" s="201"/>
      <c r="L348" s="206"/>
      <c r="M348" s="207"/>
      <c r="N348" s="208"/>
      <c r="O348" s="208"/>
      <c r="P348" s="208"/>
      <c r="Q348" s="208"/>
      <c r="R348" s="208"/>
      <c r="S348" s="208"/>
      <c r="T348" s="209"/>
      <c r="U348" s="11"/>
      <c r="V348" s="11"/>
      <c r="W348" s="11"/>
      <c r="X348" s="11"/>
      <c r="Y348" s="11"/>
      <c r="Z348" s="11"/>
      <c r="AA348" s="11"/>
      <c r="AB348" s="11"/>
      <c r="AC348" s="11"/>
      <c r="AD348" s="11"/>
      <c r="AE348" s="11"/>
      <c r="AT348" s="210" t="s">
        <v>135</v>
      </c>
      <c r="AU348" s="210" t="s">
        <v>82</v>
      </c>
      <c r="AV348" s="11" t="s">
        <v>82</v>
      </c>
      <c r="AW348" s="11" t="s">
        <v>33</v>
      </c>
      <c r="AX348" s="11" t="s">
        <v>72</v>
      </c>
      <c r="AY348" s="210" t="s">
        <v>125</v>
      </c>
    </row>
    <row r="349" s="13" customFormat="1">
      <c r="A349" s="13"/>
      <c r="B349" s="221"/>
      <c r="C349" s="222"/>
      <c r="D349" s="195" t="s">
        <v>135</v>
      </c>
      <c r="E349" s="223" t="s">
        <v>19</v>
      </c>
      <c r="F349" s="224" t="s">
        <v>141</v>
      </c>
      <c r="G349" s="222"/>
      <c r="H349" s="225">
        <v>13.978</v>
      </c>
      <c r="I349" s="226"/>
      <c r="J349" s="222"/>
      <c r="K349" s="222"/>
      <c r="L349" s="227"/>
      <c r="M349" s="228"/>
      <c r="N349" s="229"/>
      <c r="O349" s="229"/>
      <c r="P349" s="229"/>
      <c r="Q349" s="229"/>
      <c r="R349" s="229"/>
      <c r="S349" s="229"/>
      <c r="T349" s="230"/>
      <c r="U349" s="13"/>
      <c r="V349" s="13"/>
      <c r="W349" s="13"/>
      <c r="X349" s="13"/>
      <c r="Y349" s="13"/>
      <c r="Z349" s="13"/>
      <c r="AA349" s="13"/>
      <c r="AB349" s="13"/>
      <c r="AC349" s="13"/>
      <c r="AD349" s="13"/>
      <c r="AE349" s="13"/>
      <c r="AT349" s="231" t="s">
        <v>135</v>
      </c>
      <c r="AU349" s="231" t="s">
        <v>82</v>
      </c>
      <c r="AV349" s="13" t="s">
        <v>124</v>
      </c>
      <c r="AW349" s="13" t="s">
        <v>33</v>
      </c>
      <c r="AX349" s="13" t="s">
        <v>80</v>
      </c>
      <c r="AY349" s="231" t="s">
        <v>125</v>
      </c>
    </row>
    <row r="350" s="2" customFormat="1" ht="24.15" customHeight="1">
      <c r="A350" s="38"/>
      <c r="B350" s="39"/>
      <c r="C350" s="182" t="s">
        <v>615</v>
      </c>
      <c r="D350" s="182" t="s">
        <v>119</v>
      </c>
      <c r="E350" s="183" t="s">
        <v>585</v>
      </c>
      <c r="F350" s="184" t="s">
        <v>586</v>
      </c>
      <c r="G350" s="185" t="s">
        <v>144</v>
      </c>
      <c r="H350" s="186">
        <v>13.978</v>
      </c>
      <c r="I350" s="187"/>
      <c r="J350" s="188">
        <f>ROUND(I350*H350,2)</f>
        <v>0</v>
      </c>
      <c r="K350" s="184" t="s">
        <v>123</v>
      </c>
      <c r="L350" s="44"/>
      <c r="M350" s="189" t="s">
        <v>19</v>
      </c>
      <c r="N350" s="190" t="s">
        <v>43</v>
      </c>
      <c r="O350" s="84"/>
      <c r="P350" s="191">
        <f>O350*H350</f>
        <v>0</v>
      </c>
      <c r="Q350" s="191">
        <v>0</v>
      </c>
      <c r="R350" s="191">
        <f>Q350*H350</f>
        <v>0</v>
      </c>
      <c r="S350" s="191">
        <v>0</v>
      </c>
      <c r="T350" s="192">
        <f>S350*H350</f>
        <v>0</v>
      </c>
      <c r="U350" s="38"/>
      <c r="V350" s="38"/>
      <c r="W350" s="38"/>
      <c r="X350" s="38"/>
      <c r="Y350" s="38"/>
      <c r="Z350" s="38"/>
      <c r="AA350" s="38"/>
      <c r="AB350" s="38"/>
      <c r="AC350" s="38"/>
      <c r="AD350" s="38"/>
      <c r="AE350" s="38"/>
      <c r="AR350" s="193" t="s">
        <v>124</v>
      </c>
      <c r="AT350" s="193" t="s">
        <v>119</v>
      </c>
      <c r="AU350" s="193" t="s">
        <v>82</v>
      </c>
      <c r="AY350" s="17" t="s">
        <v>125</v>
      </c>
      <c r="BE350" s="194">
        <f>IF(N350="základní",J350,0)</f>
        <v>0</v>
      </c>
      <c r="BF350" s="194">
        <f>IF(N350="snížená",J350,0)</f>
        <v>0</v>
      </c>
      <c r="BG350" s="194">
        <f>IF(N350="zákl. přenesená",J350,0)</f>
        <v>0</v>
      </c>
      <c r="BH350" s="194">
        <f>IF(N350="sníž. přenesená",J350,0)</f>
        <v>0</v>
      </c>
      <c r="BI350" s="194">
        <f>IF(N350="nulová",J350,0)</f>
        <v>0</v>
      </c>
      <c r="BJ350" s="17" t="s">
        <v>80</v>
      </c>
      <c r="BK350" s="194">
        <f>ROUND(I350*H350,2)</f>
        <v>0</v>
      </c>
      <c r="BL350" s="17" t="s">
        <v>124</v>
      </c>
      <c r="BM350" s="193" t="s">
        <v>616</v>
      </c>
    </row>
    <row r="351" s="2" customFormat="1">
      <c r="A351" s="38"/>
      <c r="B351" s="39"/>
      <c r="C351" s="40"/>
      <c r="D351" s="195" t="s">
        <v>126</v>
      </c>
      <c r="E351" s="40"/>
      <c r="F351" s="196" t="s">
        <v>586</v>
      </c>
      <c r="G351" s="40"/>
      <c r="H351" s="40"/>
      <c r="I351" s="197"/>
      <c r="J351" s="40"/>
      <c r="K351" s="40"/>
      <c r="L351" s="44"/>
      <c r="M351" s="198"/>
      <c r="N351" s="199"/>
      <c r="O351" s="84"/>
      <c r="P351" s="84"/>
      <c r="Q351" s="84"/>
      <c r="R351" s="84"/>
      <c r="S351" s="84"/>
      <c r="T351" s="85"/>
      <c r="U351" s="38"/>
      <c r="V351" s="38"/>
      <c r="W351" s="38"/>
      <c r="X351" s="38"/>
      <c r="Y351" s="38"/>
      <c r="Z351" s="38"/>
      <c r="AA351" s="38"/>
      <c r="AB351" s="38"/>
      <c r="AC351" s="38"/>
      <c r="AD351" s="38"/>
      <c r="AE351" s="38"/>
      <c r="AT351" s="17" t="s">
        <v>126</v>
      </c>
      <c r="AU351" s="17" t="s">
        <v>82</v>
      </c>
    </row>
    <row r="352" s="11" customFormat="1">
      <c r="A352" s="11"/>
      <c r="B352" s="200"/>
      <c r="C352" s="201"/>
      <c r="D352" s="195" t="s">
        <v>135</v>
      </c>
      <c r="E352" s="202" t="s">
        <v>19</v>
      </c>
      <c r="F352" s="203" t="s">
        <v>617</v>
      </c>
      <c r="G352" s="201"/>
      <c r="H352" s="204">
        <v>13.978</v>
      </c>
      <c r="I352" s="205"/>
      <c r="J352" s="201"/>
      <c r="K352" s="201"/>
      <c r="L352" s="206"/>
      <c r="M352" s="207"/>
      <c r="N352" s="208"/>
      <c r="O352" s="208"/>
      <c r="P352" s="208"/>
      <c r="Q352" s="208"/>
      <c r="R352" s="208"/>
      <c r="S352" s="208"/>
      <c r="T352" s="209"/>
      <c r="U352" s="11"/>
      <c r="V352" s="11"/>
      <c r="W352" s="11"/>
      <c r="X352" s="11"/>
      <c r="Y352" s="11"/>
      <c r="Z352" s="11"/>
      <c r="AA352" s="11"/>
      <c r="AB352" s="11"/>
      <c r="AC352" s="11"/>
      <c r="AD352" s="11"/>
      <c r="AE352" s="11"/>
      <c r="AT352" s="210" t="s">
        <v>135</v>
      </c>
      <c r="AU352" s="210" t="s">
        <v>82</v>
      </c>
      <c r="AV352" s="11" t="s">
        <v>82</v>
      </c>
      <c r="AW352" s="11" t="s">
        <v>33</v>
      </c>
      <c r="AX352" s="11" t="s">
        <v>72</v>
      </c>
      <c r="AY352" s="210" t="s">
        <v>125</v>
      </c>
    </row>
    <row r="353" s="13" customFormat="1">
      <c r="A353" s="13"/>
      <c r="B353" s="221"/>
      <c r="C353" s="222"/>
      <c r="D353" s="195" t="s">
        <v>135</v>
      </c>
      <c r="E353" s="223" t="s">
        <v>19</v>
      </c>
      <c r="F353" s="224" t="s">
        <v>141</v>
      </c>
      <c r="G353" s="222"/>
      <c r="H353" s="225">
        <v>13.978</v>
      </c>
      <c r="I353" s="226"/>
      <c r="J353" s="222"/>
      <c r="K353" s="222"/>
      <c r="L353" s="227"/>
      <c r="M353" s="228"/>
      <c r="N353" s="229"/>
      <c r="O353" s="229"/>
      <c r="P353" s="229"/>
      <c r="Q353" s="229"/>
      <c r="R353" s="229"/>
      <c r="S353" s="229"/>
      <c r="T353" s="230"/>
      <c r="U353" s="13"/>
      <c r="V353" s="13"/>
      <c r="W353" s="13"/>
      <c r="X353" s="13"/>
      <c r="Y353" s="13"/>
      <c r="Z353" s="13"/>
      <c r="AA353" s="13"/>
      <c r="AB353" s="13"/>
      <c r="AC353" s="13"/>
      <c r="AD353" s="13"/>
      <c r="AE353" s="13"/>
      <c r="AT353" s="231" t="s">
        <v>135</v>
      </c>
      <c r="AU353" s="231" t="s">
        <v>82</v>
      </c>
      <c r="AV353" s="13" t="s">
        <v>124</v>
      </c>
      <c r="AW353" s="13" t="s">
        <v>33</v>
      </c>
      <c r="AX353" s="13" t="s">
        <v>80</v>
      </c>
      <c r="AY353" s="231" t="s">
        <v>125</v>
      </c>
    </row>
    <row r="354" s="2" customFormat="1" ht="24.15" customHeight="1">
      <c r="A354" s="38"/>
      <c r="B354" s="39"/>
      <c r="C354" s="182" t="s">
        <v>309</v>
      </c>
      <c r="D354" s="182" t="s">
        <v>119</v>
      </c>
      <c r="E354" s="183" t="s">
        <v>588</v>
      </c>
      <c r="F354" s="184" t="s">
        <v>589</v>
      </c>
      <c r="G354" s="185" t="s">
        <v>170</v>
      </c>
      <c r="H354" s="186">
        <v>15</v>
      </c>
      <c r="I354" s="187"/>
      <c r="J354" s="188">
        <f>ROUND(I354*H354,2)</f>
        <v>0</v>
      </c>
      <c r="K354" s="184" t="s">
        <v>123</v>
      </c>
      <c r="L354" s="44"/>
      <c r="M354" s="189" t="s">
        <v>19</v>
      </c>
      <c r="N354" s="190" t="s">
        <v>43</v>
      </c>
      <c r="O354" s="84"/>
      <c r="P354" s="191">
        <f>O354*H354</f>
        <v>0</v>
      </c>
      <c r="Q354" s="191">
        <v>0</v>
      </c>
      <c r="R354" s="191">
        <f>Q354*H354</f>
        <v>0</v>
      </c>
      <c r="S354" s="191">
        <v>0</v>
      </c>
      <c r="T354" s="192">
        <f>S354*H354</f>
        <v>0</v>
      </c>
      <c r="U354" s="38"/>
      <c r="V354" s="38"/>
      <c r="W354" s="38"/>
      <c r="X354" s="38"/>
      <c r="Y354" s="38"/>
      <c r="Z354" s="38"/>
      <c r="AA354" s="38"/>
      <c r="AB354" s="38"/>
      <c r="AC354" s="38"/>
      <c r="AD354" s="38"/>
      <c r="AE354" s="38"/>
      <c r="AR354" s="193" t="s">
        <v>124</v>
      </c>
      <c r="AT354" s="193" t="s">
        <v>119</v>
      </c>
      <c r="AU354" s="193" t="s">
        <v>82</v>
      </c>
      <c r="AY354" s="17" t="s">
        <v>125</v>
      </c>
      <c r="BE354" s="194">
        <f>IF(N354="základní",J354,0)</f>
        <v>0</v>
      </c>
      <c r="BF354" s="194">
        <f>IF(N354="snížená",J354,0)</f>
        <v>0</v>
      </c>
      <c r="BG354" s="194">
        <f>IF(N354="zákl. přenesená",J354,0)</f>
        <v>0</v>
      </c>
      <c r="BH354" s="194">
        <f>IF(N354="sníž. přenesená",J354,0)</f>
        <v>0</v>
      </c>
      <c r="BI354" s="194">
        <f>IF(N354="nulová",J354,0)</f>
        <v>0</v>
      </c>
      <c r="BJ354" s="17" t="s">
        <v>80</v>
      </c>
      <c r="BK354" s="194">
        <f>ROUND(I354*H354,2)</f>
        <v>0</v>
      </c>
      <c r="BL354" s="17" t="s">
        <v>124</v>
      </c>
      <c r="BM354" s="193" t="s">
        <v>618</v>
      </c>
    </row>
    <row r="355" s="2" customFormat="1">
      <c r="A355" s="38"/>
      <c r="B355" s="39"/>
      <c r="C355" s="40"/>
      <c r="D355" s="195" t="s">
        <v>126</v>
      </c>
      <c r="E355" s="40"/>
      <c r="F355" s="196" t="s">
        <v>589</v>
      </c>
      <c r="G355" s="40"/>
      <c r="H355" s="40"/>
      <c r="I355" s="197"/>
      <c r="J355" s="40"/>
      <c r="K355" s="40"/>
      <c r="L355" s="44"/>
      <c r="M355" s="198"/>
      <c r="N355" s="199"/>
      <c r="O355" s="84"/>
      <c r="P355" s="84"/>
      <c r="Q355" s="84"/>
      <c r="R355" s="84"/>
      <c r="S355" s="84"/>
      <c r="T355" s="85"/>
      <c r="U355" s="38"/>
      <c r="V355" s="38"/>
      <c r="W355" s="38"/>
      <c r="X355" s="38"/>
      <c r="Y355" s="38"/>
      <c r="Z355" s="38"/>
      <c r="AA355" s="38"/>
      <c r="AB355" s="38"/>
      <c r="AC355" s="38"/>
      <c r="AD355" s="38"/>
      <c r="AE355" s="38"/>
      <c r="AT355" s="17" t="s">
        <v>126</v>
      </c>
      <c r="AU355" s="17" t="s">
        <v>82</v>
      </c>
    </row>
    <row r="356" s="11" customFormat="1">
      <c r="A356" s="11"/>
      <c r="B356" s="200"/>
      <c r="C356" s="201"/>
      <c r="D356" s="195" t="s">
        <v>135</v>
      </c>
      <c r="E356" s="202" t="s">
        <v>19</v>
      </c>
      <c r="F356" s="203" t="s">
        <v>619</v>
      </c>
      <c r="G356" s="201"/>
      <c r="H356" s="204">
        <v>15</v>
      </c>
      <c r="I356" s="205"/>
      <c r="J356" s="201"/>
      <c r="K356" s="201"/>
      <c r="L356" s="206"/>
      <c r="M356" s="207"/>
      <c r="N356" s="208"/>
      <c r="O356" s="208"/>
      <c r="P356" s="208"/>
      <c r="Q356" s="208"/>
      <c r="R356" s="208"/>
      <c r="S356" s="208"/>
      <c r="T356" s="209"/>
      <c r="U356" s="11"/>
      <c r="V356" s="11"/>
      <c r="W356" s="11"/>
      <c r="X356" s="11"/>
      <c r="Y356" s="11"/>
      <c r="Z356" s="11"/>
      <c r="AA356" s="11"/>
      <c r="AB356" s="11"/>
      <c r="AC356" s="11"/>
      <c r="AD356" s="11"/>
      <c r="AE356" s="11"/>
      <c r="AT356" s="210" t="s">
        <v>135</v>
      </c>
      <c r="AU356" s="210" t="s">
        <v>82</v>
      </c>
      <c r="AV356" s="11" t="s">
        <v>82</v>
      </c>
      <c r="AW356" s="11" t="s">
        <v>33</v>
      </c>
      <c r="AX356" s="11" t="s">
        <v>72</v>
      </c>
      <c r="AY356" s="210" t="s">
        <v>125</v>
      </c>
    </row>
    <row r="357" s="13" customFormat="1">
      <c r="A357" s="13"/>
      <c r="B357" s="221"/>
      <c r="C357" s="222"/>
      <c r="D357" s="195" t="s">
        <v>135</v>
      </c>
      <c r="E357" s="223" t="s">
        <v>19</v>
      </c>
      <c r="F357" s="224" t="s">
        <v>141</v>
      </c>
      <c r="G357" s="222"/>
      <c r="H357" s="225">
        <v>15</v>
      </c>
      <c r="I357" s="226"/>
      <c r="J357" s="222"/>
      <c r="K357" s="222"/>
      <c r="L357" s="227"/>
      <c r="M357" s="228"/>
      <c r="N357" s="229"/>
      <c r="O357" s="229"/>
      <c r="P357" s="229"/>
      <c r="Q357" s="229"/>
      <c r="R357" s="229"/>
      <c r="S357" s="229"/>
      <c r="T357" s="230"/>
      <c r="U357" s="13"/>
      <c r="V357" s="13"/>
      <c r="W357" s="13"/>
      <c r="X357" s="13"/>
      <c r="Y357" s="13"/>
      <c r="Z357" s="13"/>
      <c r="AA357" s="13"/>
      <c r="AB357" s="13"/>
      <c r="AC357" s="13"/>
      <c r="AD357" s="13"/>
      <c r="AE357" s="13"/>
      <c r="AT357" s="231" t="s">
        <v>135</v>
      </c>
      <c r="AU357" s="231" t="s">
        <v>82</v>
      </c>
      <c r="AV357" s="13" t="s">
        <v>124</v>
      </c>
      <c r="AW357" s="13" t="s">
        <v>33</v>
      </c>
      <c r="AX357" s="13" t="s">
        <v>80</v>
      </c>
      <c r="AY357" s="231" t="s">
        <v>125</v>
      </c>
    </row>
    <row r="358" s="2" customFormat="1" ht="24.15" customHeight="1">
      <c r="A358" s="38"/>
      <c r="B358" s="39"/>
      <c r="C358" s="182" t="s">
        <v>620</v>
      </c>
      <c r="D358" s="182" t="s">
        <v>119</v>
      </c>
      <c r="E358" s="183" t="s">
        <v>621</v>
      </c>
      <c r="F358" s="184" t="s">
        <v>622</v>
      </c>
      <c r="G358" s="185" t="s">
        <v>170</v>
      </c>
      <c r="H358" s="186">
        <v>7.2000000000000002</v>
      </c>
      <c r="I358" s="187"/>
      <c r="J358" s="188">
        <f>ROUND(I358*H358,2)</f>
        <v>0</v>
      </c>
      <c r="K358" s="184" t="s">
        <v>123</v>
      </c>
      <c r="L358" s="44"/>
      <c r="M358" s="189" t="s">
        <v>19</v>
      </c>
      <c r="N358" s="190" t="s">
        <v>43</v>
      </c>
      <c r="O358" s="84"/>
      <c r="P358" s="191">
        <f>O358*H358</f>
        <v>0</v>
      </c>
      <c r="Q358" s="191">
        <v>0</v>
      </c>
      <c r="R358" s="191">
        <f>Q358*H358</f>
        <v>0</v>
      </c>
      <c r="S358" s="191">
        <v>0</v>
      </c>
      <c r="T358" s="192">
        <f>S358*H358</f>
        <v>0</v>
      </c>
      <c r="U358" s="38"/>
      <c r="V358" s="38"/>
      <c r="W358" s="38"/>
      <c r="X358" s="38"/>
      <c r="Y358" s="38"/>
      <c r="Z358" s="38"/>
      <c r="AA358" s="38"/>
      <c r="AB358" s="38"/>
      <c r="AC358" s="38"/>
      <c r="AD358" s="38"/>
      <c r="AE358" s="38"/>
      <c r="AR358" s="193" t="s">
        <v>124</v>
      </c>
      <c r="AT358" s="193" t="s">
        <v>119</v>
      </c>
      <c r="AU358" s="193" t="s">
        <v>82</v>
      </c>
      <c r="AY358" s="17" t="s">
        <v>125</v>
      </c>
      <c r="BE358" s="194">
        <f>IF(N358="základní",J358,0)</f>
        <v>0</v>
      </c>
      <c r="BF358" s="194">
        <f>IF(N358="snížená",J358,0)</f>
        <v>0</v>
      </c>
      <c r="BG358" s="194">
        <f>IF(N358="zákl. přenesená",J358,0)</f>
        <v>0</v>
      </c>
      <c r="BH358" s="194">
        <f>IF(N358="sníž. přenesená",J358,0)</f>
        <v>0</v>
      </c>
      <c r="BI358" s="194">
        <f>IF(N358="nulová",J358,0)</f>
        <v>0</v>
      </c>
      <c r="BJ358" s="17" t="s">
        <v>80</v>
      </c>
      <c r="BK358" s="194">
        <f>ROUND(I358*H358,2)</f>
        <v>0</v>
      </c>
      <c r="BL358" s="17" t="s">
        <v>124</v>
      </c>
      <c r="BM358" s="193" t="s">
        <v>623</v>
      </c>
    </row>
    <row r="359" s="2" customFormat="1">
      <c r="A359" s="38"/>
      <c r="B359" s="39"/>
      <c r="C359" s="40"/>
      <c r="D359" s="195" t="s">
        <v>126</v>
      </c>
      <c r="E359" s="40"/>
      <c r="F359" s="196" t="s">
        <v>622</v>
      </c>
      <c r="G359" s="40"/>
      <c r="H359" s="40"/>
      <c r="I359" s="197"/>
      <c r="J359" s="40"/>
      <c r="K359" s="40"/>
      <c r="L359" s="44"/>
      <c r="M359" s="198"/>
      <c r="N359" s="199"/>
      <c r="O359" s="84"/>
      <c r="P359" s="84"/>
      <c r="Q359" s="84"/>
      <c r="R359" s="84"/>
      <c r="S359" s="84"/>
      <c r="T359" s="85"/>
      <c r="U359" s="38"/>
      <c r="V359" s="38"/>
      <c r="W359" s="38"/>
      <c r="X359" s="38"/>
      <c r="Y359" s="38"/>
      <c r="Z359" s="38"/>
      <c r="AA359" s="38"/>
      <c r="AB359" s="38"/>
      <c r="AC359" s="38"/>
      <c r="AD359" s="38"/>
      <c r="AE359" s="38"/>
      <c r="AT359" s="17" t="s">
        <v>126</v>
      </c>
      <c r="AU359" s="17" t="s">
        <v>82</v>
      </c>
    </row>
    <row r="360" s="11" customFormat="1">
      <c r="A360" s="11"/>
      <c r="B360" s="200"/>
      <c r="C360" s="201"/>
      <c r="D360" s="195" t="s">
        <v>135</v>
      </c>
      <c r="E360" s="202" t="s">
        <v>19</v>
      </c>
      <c r="F360" s="203" t="s">
        <v>624</v>
      </c>
      <c r="G360" s="201"/>
      <c r="H360" s="204">
        <v>7.2000000000000002</v>
      </c>
      <c r="I360" s="205"/>
      <c r="J360" s="201"/>
      <c r="K360" s="201"/>
      <c r="L360" s="206"/>
      <c r="M360" s="207"/>
      <c r="N360" s="208"/>
      <c r="O360" s="208"/>
      <c r="P360" s="208"/>
      <c r="Q360" s="208"/>
      <c r="R360" s="208"/>
      <c r="S360" s="208"/>
      <c r="T360" s="209"/>
      <c r="U360" s="11"/>
      <c r="V360" s="11"/>
      <c r="W360" s="11"/>
      <c r="X360" s="11"/>
      <c r="Y360" s="11"/>
      <c r="Z360" s="11"/>
      <c r="AA360" s="11"/>
      <c r="AB360" s="11"/>
      <c r="AC360" s="11"/>
      <c r="AD360" s="11"/>
      <c r="AE360" s="11"/>
      <c r="AT360" s="210" t="s">
        <v>135</v>
      </c>
      <c r="AU360" s="210" t="s">
        <v>82</v>
      </c>
      <c r="AV360" s="11" t="s">
        <v>82</v>
      </c>
      <c r="AW360" s="11" t="s">
        <v>33</v>
      </c>
      <c r="AX360" s="11" t="s">
        <v>72</v>
      </c>
      <c r="AY360" s="210" t="s">
        <v>125</v>
      </c>
    </row>
    <row r="361" s="13" customFormat="1">
      <c r="A361" s="13"/>
      <c r="B361" s="221"/>
      <c r="C361" s="222"/>
      <c r="D361" s="195" t="s">
        <v>135</v>
      </c>
      <c r="E361" s="223" t="s">
        <v>19</v>
      </c>
      <c r="F361" s="224" t="s">
        <v>141</v>
      </c>
      <c r="G361" s="222"/>
      <c r="H361" s="225">
        <v>7.2000000000000002</v>
      </c>
      <c r="I361" s="226"/>
      <c r="J361" s="222"/>
      <c r="K361" s="222"/>
      <c r="L361" s="227"/>
      <c r="M361" s="228"/>
      <c r="N361" s="229"/>
      <c r="O361" s="229"/>
      <c r="P361" s="229"/>
      <c r="Q361" s="229"/>
      <c r="R361" s="229"/>
      <c r="S361" s="229"/>
      <c r="T361" s="230"/>
      <c r="U361" s="13"/>
      <c r="V361" s="13"/>
      <c r="W361" s="13"/>
      <c r="X361" s="13"/>
      <c r="Y361" s="13"/>
      <c r="Z361" s="13"/>
      <c r="AA361" s="13"/>
      <c r="AB361" s="13"/>
      <c r="AC361" s="13"/>
      <c r="AD361" s="13"/>
      <c r="AE361" s="13"/>
      <c r="AT361" s="231" t="s">
        <v>135</v>
      </c>
      <c r="AU361" s="231" t="s">
        <v>82</v>
      </c>
      <c r="AV361" s="13" t="s">
        <v>124</v>
      </c>
      <c r="AW361" s="13" t="s">
        <v>33</v>
      </c>
      <c r="AX361" s="13" t="s">
        <v>80</v>
      </c>
      <c r="AY361" s="231" t="s">
        <v>125</v>
      </c>
    </row>
    <row r="362" s="2" customFormat="1" ht="16.5" customHeight="1">
      <c r="A362" s="38"/>
      <c r="B362" s="39"/>
      <c r="C362" s="233" t="s">
        <v>313</v>
      </c>
      <c r="D362" s="233" t="s">
        <v>321</v>
      </c>
      <c r="E362" s="235" t="s">
        <v>625</v>
      </c>
      <c r="F362" s="236" t="s">
        <v>626</v>
      </c>
      <c r="G362" s="237" t="s">
        <v>122</v>
      </c>
      <c r="H362" s="238">
        <v>12</v>
      </c>
      <c r="I362" s="239"/>
      <c r="J362" s="240">
        <f>ROUND(I362*H362,2)</f>
        <v>0</v>
      </c>
      <c r="K362" s="236" t="s">
        <v>123</v>
      </c>
      <c r="L362" s="241"/>
      <c r="M362" s="242" t="s">
        <v>19</v>
      </c>
      <c r="N362" s="243" t="s">
        <v>43</v>
      </c>
      <c r="O362" s="84"/>
      <c r="P362" s="191">
        <f>O362*H362</f>
        <v>0</v>
      </c>
      <c r="Q362" s="191">
        <v>0</v>
      </c>
      <c r="R362" s="191">
        <f>Q362*H362</f>
        <v>0</v>
      </c>
      <c r="S362" s="191">
        <v>0</v>
      </c>
      <c r="T362" s="192">
        <f>S362*H362</f>
        <v>0</v>
      </c>
      <c r="U362" s="38"/>
      <c r="V362" s="38"/>
      <c r="W362" s="38"/>
      <c r="X362" s="38"/>
      <c r="Y362" s="38"/>
      <c r="Z362" s="38"/>
      <c r="AA362" s="38"/>
      <c r="AB362" s="38"/>
      <c r="AC362" s="38"/>
      <c r="AD362" s="38"/>
      <c r="AE362" s="38"/>
      <c r="AR362" s="193" t="s">
        <v>145</v>
      </c>
      <c r="AT362" s="193" t="s">
        <v>321</v>
      </c>
      <c r="AU362" s="193" t="s">
        <v>82</v>
      </c>
      <c r="AY362" s="17" t="s">
        <v>125</v>
      </c>
      <c r="BE362" s="194">
        <f>IF(N362="základní",J362,0)</f>
        <v>0</v>
      </c>
      <c r="BF362" s="194">
        <f>IF(N362="snížená",J362,0)</f>
        <v>0</v>
      </c>
      <c r="BG362" s="194">
        <f>IF(N362="zákl. přenesená",J362,0)</f>
        <v>0</v>
      </c>
      <c r="BH362" s="194">
        <f>IF(N362="sníž. přenesená",J362,0)</f>
        <v>0</v>
      </c>
      <c r="BI362" s="194">
        <f>IF(N362="nulová",J362,0)</f>
        <v>0</v>
      </c>
      <c r="BJ362" s="17" t="s">
        <v>80</v>
      </c>
      <c r="BK362" s="194">
        <f>ROUND(I362*H362,2)</f>
        <v>0</v>
      </c>
      <c r="BL362" s="17" t="s">
        <v>124</v>
      </c>
      <c r="BM362" s="193" t="s">
        <v>627</v>
      </c>
    </row>
    <row r="363" s="2" customFormat="1">
      <c r="A363" s="38"/>
      <c r="B363" s="39"/>
      <c r="C363" s="40"/>
      <c r="D363" s="195" t="s">
        <v>126</v>
      </c>
      <c r="E363" s="40"/>
      <c r="F363" s="196" t="s">
        <v>626</v>
      </c>
      <c r="G363" s="40"/>
      <c r="H363" s="40"/>
      <c r="I363" s="197"/>
      <c r="J363" s="40"/>
      <c r="K363" s="40"/>
      <c r="L363" s="44"/>
      <c r="M363" s="198"/>
      <c r="N363" s="199"/>
      <c r="O363" s="84"/>
      <c r="P363" s="84"/>
      <c r="Q363" s="84"/>
      <c r="R363" s="84"/>
      <c r="S363" s="84"/>
      <c r="T363" s="85"/>
      <c r="U363" s="38"/>
      <c r="V363" s="38"/>
      <c r="W363" s="38"/>
      <c r="X363" s="38"/>
      <c r="Y363" s="38"/>
      <c r="Z363" s="38"/>
      <c r="AA363" s="38"/>
      <c r="AB363" s="38"/>
      <c r="AC363" s="38"/>
      <c r="AD363" s="38"/>
      <c r="AE363" s="38"/>
      <c r="AT363" s="17" t="s">
        <v>126</v>
      </c>
      <c r="AU363" s="17" t="s">
        <v>82</v>
      </c>
    </row>
    <row r="364" s="2" customFormat="1" ht="16.5" customHeight="1">
      <c r="A364" s="38"/>
      <c r="B364" s="39"/>
      <c r="C364" s="233" t="s">
        <v>628</v>
      </c>
      <c r="D364" s="233" t="s">
        <v>321</v>
      </c>
      <c r="E364" s="235" t="s">
        <v>629</v>
      </c>
      <c r="F364" s="236" t="s">
        <v>630</v>
      </c>
      <c r="G364" s="237" t="s">
        <v>122</v>
      </c>
      <c r="H364" s="238">
        <v>24</v>
      </c>
      <c r="I364" s="239"/>
      <c r="J364" s="240">
        <f>ROUND(I364*H364,2)</f>
        <v>0</v>
      </c>
      <c r="K364" s="236" t="s">
        <v>123</v>
      </c>
      <c r="L364" s="241"/>
      <c r="M364" s="242" t="s">
        <v>19</v>
      </c>
      <c r="N364" s="243" t="s">
        <v>43</v>
      </c>
      <c r="O364" s="84"/>
      <c r="P364" s="191">
        <f>O364*H364</f>
        <v>0</v>
      </c>
      <c r="Q364" s="191">
        <v>0</v>
      </c>
      <c r="R364" s="191">
        <f>Q364*H364</f>
        <v>0</v>
      </c>
      <c r="S364" s="191">
        <v>0</v>
      </c>
      <c r="T364" s="192">
        <f>S364*H364</f>
        <v>0</v>
      </c>
      <c r="U364" s="38"/>
      <c r="V364" s="38"/>
      <c r="W364" s="38"/>
      <c r="X364" s="38"/>
      <c r="Y364" s="38"/>
      <c r="Z364" s="38"/>
      <c r="AA364" s="38"/>
      <c r="AB364" s="38"/>
      <c r="AC364" s="38"/>
      <c r="AD364" s="38"/>
      <c r="AE364" s="38"/>
      <c r="AR364" s="193" t="s">
        <v>145</v>
      </c>
      <c r="AT364" s="193" t="s">
        <v>321</v>
      </c>
      <c r="AU364" s="193" t="s">
        <v>82</v>
      </c>
      <c r="AY364" s="17" t="s">
        <v>125</v>
      </c>
      <c r="BE364" s="194">
        <f>IF(N364="základní",J364,0)</f>
        <v>0</v>
      </c>
      <c r="BF364" s="194">
        <f>IF(N364="snížená",J364,0)</f>
        <v>0</v>
      </c>
      <c r="BG364" s="194">
        <f>IF(N364="zákl. přenesená",J364,0)</f>
        <v>0</v>
      </c>
      <c r="BH364" s="194">
        <f>IF(N364="sníž. přenesená",J364,0)</f>
        <v>0</v>
      </c>
      <c r="BI364" s="194">
        <f>IF(N364="nulová",J364,0)</f>
        <v>0</v>
      </c>
      <c r="BJ364" s="17" t="s">
        <v>80</v>
      </c>
      <c r="BK364" s="194">
        <f>ROUND(I364*H364,2)</f>
        <v>0</v>
      </c>
      <c r="BL364" s="17" t="s">
        <v>124</v>
      </c>
      <c r="BM364" s="193" t="s">
        <v>631</v>
      </c>
    </row>
    <row r="365" s="2" customFormat="1">
      <c r="A365" s="38"/>
      <c r="B365" s="39"/>
      <c r="C365" s="40"/>
      <c r="D365" s="195" t="s">
        <v>126</v>
      </c>
      <c r="E365" s="40"/>
      <c r="F365" s="196" t="s">
        <v>630</v>
      </c>
      <c r="G365" s="40"/>
      <c r="H365" s="40"/>
      <c r="I365" s="197"/>
      <c r="J365" s="40"/>
      <c r="K365" s="40"/>
      <c r="L365" s="44"/>
      <c r="M365" s="198"/>
      <c r="N365" s="199"/>
      <c r="O365" s="84"/>
      <c r="P365" s="84"/>
      <c r="Q365" s="84"/>
      <c r="R365" s="84"/>
      <c r="S365" s="84"/>
      <c r="T365" s="85"/>
      <c r="U365" s="38"/>
      <c r="V365" s="38"/>
      <c r="W365" s="38"/>
      <c r="X365" s="38"/>
      <c r="Y365" s="38"/>
      <c r="Z365" s="38"/>
      <c r="AA365" s="38"/>
      <c r="AB365" s="38"/>
      <c r="AC365" s="38"/>
      <c r="AD365" s="38"/>
      <c r="AE365" s="38"/>
      <c r="AT365" s="17" t="s">
        <v>126</v>
      </c>
      <c r="AU365" s="17" t="s">
        <v>82</v>
      </c>
    </row>
    <row r="366" s="2" customFormat="1" ht="24.15" customHeight="1">
      <c r="A366" s="38"/>
      <c r="B366" s="39"/>
      <c r="C366" s="233" t="s">
        <v>556</v>
      </c>
      <c r="D366" s="233" t="s">
        <v>321</v>
      </c>
      <c r="E366" s="235" t="s">
        <v>632</v>
      </c>
      <c r="F366" s="236" t="s">
        <v>633</v>
      </c>
      <c r="G366" s="237" t="s">
        <v>122</v>
      </c>
      <c r="H366" s="238">
        <v>2</v>
      </c>
      <c r="I366" s="239"/>
      <c r="J366" s="240">
        <f>ROUND(I366*H366,2)</f>
        <v>0</v>
      </c>
      <c r="K366" s="236" t="s">
        <v>123</v>
      </c>
      <c r="L366" s="241"/>
      <c r="M366" s="242" t="s">
        <v>19</v>
      </c>
      <c r="N366" s="243" t="s">
        <v>43</v>
      </c>
      <c r="O366" s="84"/>
      <c r="P366" s="191">
        <f>O366*H366</f>
        <v>0</v>
      </c>
      <c r="Q366" s="191">
        <v>0</v>
      </c>
      <c r="R366" s="191">
        <f>Q366*H366</f>
        <v>0</v>
      </c>
      <c r="S366" s="191">
        <v>0</v>
      </c>
      <c r="T366" s="192">
        <f>S366*H366</f>
        <v>0</v>
      </c>
      <c r="U366" s="38"/>
      <c r="V366" s="38"/>
      <c r="W366" s="38"/>
      <c r="X366" s="38"/>
      <c r="Y366" s="38"/>
      <c r="Z366" s="38"/>
      <c r="AA366" s="38"/>
      <c r="AB366" s="38"/>
      <c r="AC366" s="38"/>
      <c r="AD366" s="38"/>
      <c r="AE366" s="38"/>
      <c r="AR366" s="193" t="s">
        <v>145</v>
      </c>
      <c r="AT366" s="193" t="s">
        <v>321</v>
      </c>
      <c r="AU366" s="193" t="s">
        <v>82</v>
      </c>
      <c r="AY366" s="17" t="s">
        <v>125</v>
      </c>
      <c r="BE366" s="194">
        <f>IF(N366="základní",J366,0)</f>
        <v>0</v>
      </c>
      <c r="BF366" s="194">
        <f>IF(N366="snížená",J366,0)</f>
        <v>0</v>
      </c>
      <c r="BG366" s="194">
        <f>IF(N366="zákl. přenesená",J366,0)</f>
        <v>0</v>
      </c>
      <c r="BH366" s="194">
        <f>IF(N366="sníž. přenesená",J366,0)</f>
        <v>0</v>
      </c>
      <c r="BI366" s="194">
        <f>IF(N366="nulová",J366,0)</f>
        <v>0</v>
      </c>
      <c r="BJ366" s="17" t="s">
        <v>80</v>
      </c>
      <c r="BK366" s="194">
        <f>ROUND(I366*H366,2)</f>
        <v>0</v>
      </c>
      <c r="BL366" s="17" t="s">
        <v>124</v>
      </c>
      <c r="BM366" s="193" t="s">
        <v>634</v>
      </c>
    </row>
    <row r="367" s="2" customFormat="1">
      <c r="A367" s="38"/>
      <c r="B367" s="39"/>
      <c r="C367" s="40"/>
      <c r="D367" s="195" t="s">
        <v>126</v>
      </c>
      <c r="E367" s="40"/>
      <c r="F367" s="196" t="s">
        <v>633</v>
      </c>
      <c r="G367" s="40"/>
      <c r="H367" s="40"/>
      <c r="I367" s="197"/>
      <c r="J367" s="40"/>
      <c r="K367" s="40"/>
      <c r="L367" s="44"/>
      <c r="M367" s="198"/>
      <c r="N367" s="199"/>
      <c r="O367" s="84"/>
      <c r="P367" s="84"/>
      <c r="Q367" s="84"/>
      <c r="R367" s="84"/>
      <c r="S367" s="84"/>
      <c r="T367" s="85"/>
      <c r="U367" s="38"/>
      <c r="V367" s="38"/>
      <c r="W367" s="38"/>
      <c r="X367" s="38"/>
      <c r="Y367" s="38"/>
      <c r="Z367" s="38"/>
      <c r="AA367" s="38"/>
      <c r="AB367" s="38"/>
      <c r="AC367" s="38"/>
      <c r="AD367" s="38"/>
      <c r="AE367" s="38"/>
      <c r="AT367" s="17" t="s">
        <v>126</v>
      </c>
      <c r="AU367" s="17" t="s">
        <v>82</v>
      </c>
    </row>
    <row r="368" s="2" customFormat="1" ht="21.75" customHeight="1">
      <c r="A368" s="38"/>
      <c r="B368" s="39"/>
      <c r="C368" s="233" t="s">
        <v>635</v>
      </c>
      <c r="D368" s="233" t="s">
        <v>321</v>
      </c>
      <c r="E368" s="235" t="s">
        <v>636</v>
      </c>
      <c r="F368" s="236" t="s">
        <v>637</v>
      </c>
      <c r="G368" s="237" t="s">
        <v>122</v>
      </c>
      <c r="H368" s="238">
        <v>10</v>
      </c>
      <c r="I368" s="239"/>
      <c r="J368" s="240">
        <f>ROUND(I368*H368,2)</f>
        <v>0</v>
      </c>
      <c r="K368" s="236" t="s">
        <v>123</v>
      </c>
      <c r="L368" s="241"/>
      <c r="M368" s="242" t="s">
        <v>19</v>
      </c>
      <c r="N368" s="243" t="s">
        <v>43</v>
      </c>
      <c r="O368" s="84"/>
      <c r="P368" s="191">
        <f>O368*H368</f>
        <v>0</v>
      </c>
      <c r="Q368" s="191">
        <v>0</v>
      </c>
      <c r="R368" s="191">
        <f>Q368*H368</f>
        <v>0</v>
      </c>
      <c r="S368" s="191">
        <v>0</v>
      </c>
      <c r="T368" s="192">
        <f>S368*H368</f>
        <v>0</v>
      </c>
      <c r="U368" s="38"/>
      <c r="V368" s="38"/>
      <c r="W368" s="38"/>
      <c r="X368" s="38"/>
      <c r="Y368" s="38"/>
      <c r="Z368" s="38"/>
      <c r="AA368" s="38"/>
      <c r="AB368" s="38"/>
      <c r="AC368" s="38"/>
      <c r="AD368" s="38"/>
      <c r="AE368" s="38"/>
      <c r="AR368" s="193" t="s">
        <v>145</v>
      </c>
      <c r="AT368" s="193" t="s">
        <v>321</v>
      </c>
      <c r="AU368" s="193" t="s">
        <v>82</v>
      </c>
      <c r="AY368" s="17" t="s">
        <v>125</v>
      </c>
      <c r="BE368" s="194">
        <f>IF(N368="základní",J368,0)</f>
        <v>0</v>
      </c>
      <c r="BF368" s="194">
        <f>IF(N368="snížená",J368,0)</f>
        <v>0</v>
      </c>
      <c r="BG368" s="194">
        <f>IF(N368="zákl. přenesená",J368,0)</f>
        <v>0</v>
      </c>
      <c r="BH368" s="194">
        <f>IF(N368="sníž. přenesená",J368,0)</f>
        <v>0</v>
      </c>
      <c r="BI368" s="194">
        <f>IF(N368="nulová",J368,0)</f>
        <v>0</v>
      </c>
      <c r="BJ368" s="17" t="s">
        <v>80</v>
      </c>
      <c r="BK368" s="194">
        <f>ROUND(I368*H368,2)</f>
        <v>0</v>
      </c>
      <c r="BL368" s="17" t="s">
        <v>124</v>
      </c>
      <c r="BM368" s="193" t="s">
        <v>638</v>
      </c>
    </row>
    <row r="369" s="2" customFormat="1">
      <c r="A369" s="38"/>
      <c r="B369" s="39"/>
      <c r="C369" s="40"/>
      <c r="D369" s="195" t="s">
        <v>126</v>
      </c>
      <c r="E369" s="40"/>
      <c r="F369" s="196" t="s">
        <v>637</v>
      </c>
      <c r="G369" s="40"/>
      <c r="H369" s="40"/>
      <c r="I369" s="197"/>
      <c r="J369" s="40"/>
      <c r="K369" s="40"/>
      <c r="L369" s="44"/>
      <c r="M369" s="198"/>
      <c r="N369" s="199"/>
      <c r="O369" s="84"/>
      <c r="P369" s="84"/>
      <c r="Q369" s="84"/>
      <c r="R369" s="84"/>
      <c r="S369" s="84"/>
      <c r="T369" s="85"/>
      <c r="U369" s="38"/>
      <c r="V369" s="38"/>
      <c r="W369" s="38"/>
      <c r="X369" s="38"/>
      <c r="Y369" s="38"/>
      <c r="Z369" s="38"/>
      <c r="AA369" s="38"/>
      <c r="AB369" s="38"/>
      <c r="AC369" s="38"/>
      <c r="AD369" s="38"/>
      <c r="AE369" s="38"/>
      <c r="AT369" s="17" t="s">
        <v>126</v>
      </c>
      <c r="AU369" s="17" t="s">
        <v>82</v>
      </c>
    </row>
    <row r="370" s="2" customFormat="1" ht="16.5" customHeight="1">
      <c r="A370" s="38"/>
      <c r="B370" s="39"/>
      <c r="C370" s="233" t="s">
        <v>560</v>
      </c>
      <c r="D370" s="233" t="s">
        <v>321</v>
      </c>
      <c r="E370" s="235" t="s">
        <v>639</v>
      </c>
      <c r="F370" s="236" t="s">
        <v>640</v>
      </c>
      <c r="G370" s="237" t="s">
        <v>122</v>
      </c>
      <c r="H370" s="238">
        <v>4</v>
      </c>
      <c r="I370" s="239"/>
      <c r="J370" s="240">
        <f>ROUND(I370*H370,2)</f>
        <v>0</v>
      </c>
      <c r="K370" s="236" t="s">
        <v>123</v>
      </c>
      <c r="L370" s="241"/>
      <c r="M370" s="242" t="s">
        <v>19</v>
      </c>
      <c r="N370" s="243" t="s">
        <v>43</v>
      </c>
      <c r="O370" s="84"/>
      <c r="P370" s="191">
        <f>O370*H370</f>
        <v>0</v>
      </c>
      <c r="Q370" s="191">
        <v>0</v>
      </c>
      <c r="R370" s="191">
        <f>Q370*H370</f>
        <v>0</v>
      </c>
      <c r="S370" s="191">
        <v>0</v>
      </c>
      <c r="T370" s="192">
        <f>S370*H370</f>
        <v>0</v>
      </c>
      <c r="U370" s="38"/>
      <c r="V370" s="38"/>
      <c r="W370" s="38"/>
      <c r="X370" s="38"/>
      <c r="Y370" s="38"/>
      <c r="Z370" s="38"/>
      <c r="AA370" s="38"/>
      <c r="AB370" s="38"/>
      <c r="AC370" s="38"/>
      <c r="AD370" s="38"/>
      <c r="AE370" s="38"/>
      <c r="AR370" s="193" t="s">
        <v>145</v>
      </c>
      <c r="AT370" s="193" t="s">
        <v>321</v>
      </c>
      <c r="AU370" s="193" t="s">
        <v>82</v>
      </c>
      <c r="AY370" s="17" t="s">
        <v>125</v>
      </c>
      <c r="BE370" s="194">
        <f>IF(N370="základní",J370,0)</f>
        <v>0</v>
      </c>
      <c r="BF370" s="194">
        <f>IF(N370="snížená",J370,0)</f>
        <v>0</v>
      </c>
      <c r="BG370" s="194">
        <f>IF(N370="zákl. přenesená",J370,0)</f>
        <v>0</v>
      </c>
      <c r="BH370" s="194">
        <f>IF(N370="sníž. přenesená",J370,0)</f>
        <v>0</v>
      </c>
      <c r="BI370" s="194">
        <f>IF(N370="nulová",J370,0)</f>
        <v>0</v>
      </c>
      <c r="BJ370" s="17" t="s">
        <v>80</v>
      </c>
      <c r="BK370" s="194">
        <f>ROUND(I370*H370,2)</f>
        <v>0</v>
      </c>
      <c r="BL370" s="17" t="s">
        <v>124</v>
      </c>
      <c r="BM370" s="193" t="s">
        <v>641</v>
      </c>
    </row>
    <row r="371" s="2" customFormat="1">
      <c r="A371" s="38"/>
      <c r="B371" s="39"/>
      <c r="C371" s="40"/>
      <c r="D371" s="195" t="s">
        <v>126</v>
      </c>
      <c r="E371" s="40"/>
      <c r="F371" s="196" t="s">
        <v>640</v>
      </c>
      <c r="G371" s="40"/>
      <c r="H371" s="40"/>
      <c r="I371" s="197"/>
      <c r="J371" s="40"/>
      <c r="K371" s="40"/>
      <c r="L371" s="44"/>
      <c r="M371" s="198"/>
      <c r="N371" s="199"/>
      <c r="O371" s="84"/>
      <c r="P371" s="84"/>
      <c r="Q371" s="84"/>
      <c r="R371" s="84"/>
      <c r="S371" s="84"/>
      <c r="T371" s="85"/>
      <c r="U371" s="38"/>
      <c r="V371" s="38"/>
      <c r="W371" s="38"/>
      <c r="X371" s="38"/>
      <c r="Y371" s="38"/>
      <c r="Z371" s="38"/>
      <c r="AA371" s="38"/>
      <c r="AB371" s="38"/>
      <c r="AC371" s="38"/>
      <c r="AD371" s="38"/>
      <c r="AE371" s="38"/>
      <c r="AT371" s="17" t="s">
        <v>126</v>
      </c>
      <c r="AU371" s="17" t="s">
        <v>82</v>
      </c>
    </row>
    <row r="372" s="2" customFormat="1" ht="16.5" customHeight="1">
      <c r="A372" s="38"/>
      <c r="B372" s="39"/>
      <c r="C372" s="233" t="s">
        <v>642</v>
      </c>
      <c r="D372" s="233" t="s">
        <v>321</v>
      </c>
      <c r="E372" s="235" t="s">
        <v>643</v>
      </c>
      <c r="F372" s="236" t="s">
        <v>644</v>
      </c>
      <c r="G372" s="237" t="s">
        <v>122</v>
      </c>
      <c r="H372" s="238">
        <v>1</v>
      </c>
      <c r="I372" s="239"/>
      <c r="J372" s="240">
        <f>ROUND(I372*H372,2)</f>
        <v>0</v>
      </c>
      <c r="K372" s="236" t="s">
        <v>123</v>
      </c>
      <c r="L372" s="241"/>
      <c r="M372" s="242" t="s">
        <v>19</v>
      </c>
      <c r="N372" s="243" t="s">
        <v>43</v>
      </c>
      <c r="O372" s="84"/>
      <c r="P372" s="191">
        <f>O372*H372</f>
        <v>0</v>
      </c>
      <c r="Q372" s="191">
        <v>0</v>
      </c>
      <c r="R372" s="191">
        <f>Q372*H372</f>
        <v>0</v>
      </c>
      <c r="S372" s="191">
        <v>0</v>
      </c>
      <c r="T372" s="192">
        <f>S372*H372</f>
        <v>0</v>
      </c>
      <c r="U372" s="38"/>
      <c r="V372" s="38"/>
      <c r="W372" s="38"/>
      <c r="X372" s="38"/>
      <c r="Y372" s="38"/>
      <c r="Z372" s="38"/>
      <c r="AA372" s="38"/>
      <c r="AB372" s="38"/>
      <c r="AC372" s="38"/>
      <c r="AD372" s="38"/>
      <c r="AE372" s="38"/>
      <c r="AR372" s="193" t="s">
        <v>145</v>
      </c>
      <c r="AT372" s="193" t="s">
        <v>321</v>
      </c>
      <c r="AU372" s="193" t="s">
        <v>82</v>
      </c>
      <c r="AY372" s="17" t="s">
        <v>125</v>
      </c>
      <c r="BE372" s="194">
        <f>IF(N372="základní",J372,0)</f>
        <v>0</v>
      </c>
      <c r="BF372" s="194">
        <f>IF(N372="snížená",J372,0)</f>
        <v>0</v>
      </c>
      <c r="BG372" s="194">
        <f>IF(N372="zákl. přenesená",J372,0)</f>
        <v>0</v>
      </c>
      <c r="BH372" s="194">
        <f>IF(N372="sníž. přenesená",J372,0)</f>
        <v>0</v>
      </c>
      <c r="BI372" s="194">
        <f>IF(N372="nulová",J372,0)</f>
        <v>0</v>
      </c>
      <c r="BJ372" s="17" t="s">
        <v>80</v>
      </c>
      <c r="BK372" s="194">
        <f>ROUND(I372*H372,2)</f>
        <v>0</v>
      </c>
      <c r="BL372" s="17" t="s">
        <v>124</v>
      </c>
      <c r="BM372" s="193" t="s">
        <v>645</v>
      </c>
    </row>
    <row r="373" s="2" customFormat="1">
      <c r="A373" s="38"/>
      <c r="B373" s="39"/>
      <c r="C373" s="40"/>
      <c r="D373" s="195" t="s">
        <v>126</v>
      </c>
      <c r="E373" s="40"/>
      <c r="F373" s="196" t="s">
        <v>644</v>
      </c>
      <c r="G373" s="40"/>
      <c r="H373" s="40"/>
      <c r="I373" s="197"/>
      <c r="J373" s="40"/>
      <c r="K373" s="40"/>
      <c r="L373" s="44"/>
      <c r="M373" s="198"/>
      <c r="N373" s="199"/>
      <c r="O373" s="84"/>
      <c r="P373" s="84"/>
      <c r="Q373" s="84"/>
      <c r="R373" s="84"/>
      <c r="S373" s="84"/>
      <c r="T373" s="85"/>
      <c r="U373" s="38"/>
      <c r="V373" s="38"/>
      <c r="W373" s="38"/>
      <c r="X373" s="38"/>
      <c r="Y373" s="38"/>
      <c r="Z373" s="38"/>
      <c r="AA373" s="38"/>
      <c r="AB373" s="38"/>
      <c r="AC373" s="38"/>
      <c r="AD373" s="38"/>
      <c r="AE373" s="38"/>
      <c r="AT373" s="17" t="s">
        <v>126</v>
      </c>
      <c r="AU373" s="17" t="s">
        <v>82</v>
      </c>
    </row>
    <row r="374" s="2" customFormat="1" ht="16.5" customHeight="1">
      <c r="A374" s="38"/>
      <c r="B374" s="39"/>
      <c r="C374" s="233" t="s">
        <v>565</v>
      </c>
      <c r="D374" s="233" t="s">
        <v>321</v>
      </c>
      <c r="E374" s="235" t="s">
        <v>646</v>
      </c>
      <c r="F374" s="236" t="s">
        <v>647</v>
      </c>
      <c r="G374" s="237" t="s">
        <v>122</v>
      </c>
      <c r="H374" s="238">
        <v>1</v>
      </c>
      <c r="I374" s="239"/>
      <c r="J374" s="240">
        <f>ROUND(I374*H374,2)</f>
        <v>0</v>
      </c>
      <c r="K374" s="236" t="s">
        <v>123</v>
      </c>
      <c r="L374" s="241"/>
      <c r="M374" s="242" t="s">
        <v>19</v>
      </c>
      <c r="N374" s="243" t="s">
        <v>43</v>
      </c>
      <c r="O374" s="84"/>
      <c r="P374" s="191">
        <f>O374*H374</f>
        <v>0</v>
      </c>
      <c r="Q374" s="191">
        <v>0</v>
      </c>
      <c r="R374" s="191">
        <f>Q374*H374</f>
        <v>0</v>
      </c>
      <c r="S374" s="191">
        <v>0</v>
      </c>
      <c r="T374" s="192">
        <f>S374*H374</f>
        <v>0</v>
      </c>
      <c r="U374" s="38"/>
      <c r="V374" s="38"/>
      <c r="W374" s="38"/>
      <c r="X374" s="38"/>
      <c r="Y374" s="38"/>
      <c r="Z374" s="38"/>
      <c r="AA374" s="38"/>
      <c r="AB374" s="38"/>
      <c r="AC374" s="38"/>
      <c r="AD374" s="38"/>
      <c r="AE374" s="38"/>
      <c r="AR374" s="193" t="s">
        <v>145</v>
      </c>
      <c r="AT374" s="193" t="s">
        <v>321</v>
      </c>
      <c r="AU374" s="193" t="s">
        <v>82</v>
      </c>
      <c r="AY374" s="17" t="s">
        <v>125</v>
      </c>
      <c r="BE374" s="194">
        <f>IF(N374="základní",J374,0)</f>
        <v>0</v>
      </c>
      <c r="BF374" s="194">
        <f>IF(N374="snížená",J374,0)</f>
        <v>0</v>
      </c>
      <c r="BG374" s="194">
        <f>IF(N374="zákl. přenesená",J374,0)</f>
        <v>0</v>
      </c>
      <c r="BH374" s="194">
        <f>IF(N374="sníž. přenesená",J374,0)</f>
        <v>0</v>
      </c>
      <c r="BI374" s="194">
        <f>IF(N374="nulová",J374,0)</f>
        <v>0</v>
      </c>
      <c r="BJ374" s="17" t="s">
        <v>80</v>
      </c>
      <c r="BK374" s="194">
        <f>ROUND(I374*H374,2)</f>
        <v>0</v>
      </c>
      <c r="BL374" s="17" t="s">
        <v>124</v>
      </c>
      <c r="BM374" s="193" t="s">
        <v>648</v>
      </c>
    </row>
    <row r="375" s="2" customFormat="1">
      <c r="A375" s="38"/>
      <c r="B375" s="39"/>
      <c r="C375" s="40"/>
      <c r="D375" s="195" t="s">
        <v>126</v>
      </c>
      <c r="E375" s="40"/>
      <c r="F375" s="196" t="s">
        <v>647</v>
      </c>
      <c r="G375" s="40"/>
      <c r="H375" s="40"/>
      <c r="I375" s="197"/>
      <c r="J375" s="40"/>
      <c r="K375" s="40"/>
      <c r="L375" s="44"/>
      <c r="M375" s="198"/>
      <c r="N375" s="199"/>
      <c r="O375" s="84"/>
      <c r="P375" s="84"/>
      <c r="Q375" s="84"/>
      <c r="R375" s="84"/>
      <c r="S375" s="84"/>
      <c r="T375" s="85"/>
      <c r="U375" s="38"/>
      <c r="V375" s="38"/>
      <c r="W375" s="38"/>
      <c r="X375" s="38"/>
      <c r="Y375" s="38"/>
      <c r="Z375" s="38"/>
      <c r="AA375" s="38"/>
      <c r="AB375" s="38"/>
      <c r="AC375" s="38"/>
      <c r="AD375" s="38"/>
      <c r="AE375" s="38"/>
      <c r="AT375" s="17" t="s">
        <v>126</v>
      </c>
      <c r="AU375" s="17" t="s">
        <v>82</v>
      </c>
    </row>
    <row r="376" s="2" customFormat="1" ht="62.7" customHeight="1">
      <c r="A376" s="38"/>
      <c r="B376" s="39"/>
      <c r="C376" s="182" t="s">
        <v>649</v>
      </c>
      <c r="D376" s="182" t="s">
        <v>119</v>
      </c>
      <c r="E376" s="183" t="s">
        <v>650</v>
      </c>
      <c r="F376" s="184" t="s">
        <v>651</v>
      </c>
      <c r="G376" s="185" t="s">
        <v>144</v>
      </c>
      <c r="H376" s="186">
        <v>2.282</v>
      </c>
      <c r="I376" s="187"/>
      <c r="J376" s="188">
        <f>ROUND(I376*H376,2)</f>
        <v>0</v>
      </c>
      <c r="K376" s="184" t="s">
        <v>123</v>
      </c>
      <c r="L376" s="44"/>
      <c r="M376" s="189" t="s">
        <v>19</v>
      </c>
      <c r="N376" s="190" t="s">
        <v>43</v>
      </c>
      <c r="O376" s="84"/>
      <c r="P376" s="191">
        <f>O376*H376</f>
        <v>0</v>
      </c>
      <c r="Q376" s="191">
        <v>0</v>
      </c>
      <c r="R376" s="191">
        <f>Q376*H376</f>
        <v>0</v>
      </c>
      <c r="S376" s="191">
        <v>0</v>
      </c>
      <c r="T376" s="192">
        <f>S376*H376</f>
        <v>0</v>
      </c>
      <c r="U376" s="38"/>
      <c r="V376" s="38"/>
      <c r="W376" s="38"/>
      <c r="X376" s="38"/>
      <c r="Y376" s="38"/>
      <c r="Z376" s="38"/>
      <c r="AA376" s="38"/>
      <c r="AB376" s="38"/>
      <c r="AC376" s="38"/>
      <c r="AD376" s="38"/>
      <c r="AE376" s="38"/>
      <c r="AR376" s="193" t="s">
        <v>124</v>
      </c>
      <c r="AT376" s="193" t="s">
        <v>119</v>
      </c>
      <c r="AU376" s="193" t="s">
        <v>82</v>
      </c>
      <c r="AY376" s="17" t="s">
        <v>125</v>
      </c>
      <c r="BE376" s="194">
        <f>IF(N376="základní",J376,0)</f>
        <v>0</v>
      </c>
      <c r="BF376" s="194">
        <f>IF(N376="snížená",J376,0)</f>
        <v>0</v>
      </c>
      <c r="BG376" s="194">
        <f>IF(N376="zákl. přenesená",J376,0)</f>
        <v>0</v>
      </c>
      <c r="BH376" s="194">
        <f>IF(N376="sníž. přenesená",J376,0)</f>
        <v>0</v>
      </c>
      <c r="BI376" s="194">
        <f>IF(N376="nulová",J376,0)</f>
        <v>0</v>
      </c>
      <c r="BJ376" s="17" t="s">
        <v>80</v>
      </c>
      <c r="BK376" s="194">
        <f>ROUND(I376*H376,2)</f>
        <v>0</v>
      </c>
      <c r="BL376" s="17" t="s">
        <v>124</v>
      </c>
      <c r="BM376" s="193" t="s">
        <v>652</v>
      </c>
    </row>
    <row r="377" s="2" customFormat="1">
      <c r="A377" s="38"/>
      <c r="B377" s="39"/>
      <c r="C377" s="40"/>
      <c r="D377" s="195" t="s">
        <v>126</v>
      </c>
      <c r="E377" s="40"/>
      <c r="F377" s="196" t="s">
        <v>651</v>
      </c>
      <c r="G377" s="40"/>
      <c r="H377" s="40"/>
      <c r="I377" s="197"/>
      <c r="J377" s="40"/>
      <c r="K377" s="40"/>
      <c r="L377" s="44"/>
      <c r="M377" s="198"/>
      <c r="N377" s="199"/>
      <c r="O377" s="84"/>
      <c r="P377" s="84"/>
      <c r="Q377" s="84"/>
      <c r="R377" s="84"/>
      <c r="S377" s="84"/>
      <c r="T377" s="85"/>
      <c r="U377" s="38"/>
      <c r="V377" s="38"/>
      <c r="W377" s="38"/>
      <c r="X377" s="38"/>
      <c r="Y377" s="38"/>
      <c r="Z377" s="38"/>
      <c r="AA377" s="38"/>
      <c r="AB377" s="38"/>
      <c r="AC377" s="38"/>
      <c r="AD377" s="38"/>
      <c r="AE377" s="38"/>
      <c r="AT377" s="17" t="s">
        <v>126</v>
      </c>
      <c r="AU377" s="17" t="s">
        <v>82</v>
      </c>
    </row>
    <row r="378" s="2" customFormat="1" ht="62.7" customHeight="1">
      <c r="A378" s="38"/>
      <c r="B378" s="39"/>
      <c r="C378" s="182" t="s">
        <v>350</v>
      </c>
      <c r="D378" s="182" t="s">
        <v>119</v>
      </c>
      <c r="E378" s="183" t="s">
        <v>653</v>
      </c>
      <c r="F378" s="184" t="s">
        <v>654</v>
      </c>
      <c r="G378" s="185" t="s">
        <v>144</v>
      </c>
      <c r="H378" s="186">
        <v>159.71199999999999</v>
      </c>
      <c r="I378" s="187"/>
      <c r="J378" s="188">
        <f>ROUND(I378*H378,2)</f>
        <v>0</v>
      </c>
      <c r="K378" s="184" t="s">
        <v>123</v>
      </c>
      <c r="L378" s="44"/>
      <c r="M378" s="189" t="s">
        <v>19</v>
      </c>
      <c r="N378" s="190" t="s">
        <v>43</v>
      </c>
      <c r="O378" s="84"/>
      <c r="P378" s="191">
        <f>O378*H378</f>
        <v>0</v>
      </c>
      <c r="Q378" s="191">
        <v>0</v>
      </c>
      <c r="R378" s="191">
        <f>Q378*H378</f>
        <v>0</v>
      </c>
      <c r="S378" s="191">
        <v>0</v>
      </c>
      <c r="T378" s="192">
        <f>S378*H378</f>
        <v>0</v>
      </c>
      <c r="U378" s="38"/>
      <c r="V378" s="38"/>
      <c r="W378" s="38"/>
      <c r="X378" s="38"/>
      <c r="Y378" s="38"/>
      <c r="Z378" s="38"/>
      <c r="AA378" s="38"/>
      <c r="AB378" s="38"/>
      <c r="AC378" s="38"/>
      <c r="AD378" s="38"/>
      <c r="AE378" s="38"/>
      <c r="AR378" s="193" t="s">
        <v>124</v>
      </c>
      <c r="AT378" s="193" t="s">
        <v>119</v>
      </c>
      <c r="AU378" s="193" t="s">
        <v>82</v>
      </c>
      <c r="AY378" s="17" t="s">
        <v>125</v>
      </c>
      <c r="BE378" s="194">
        <f>IF(N378="základní",J378,0)</f>
        <v>0</v>
      </c>
      <c r="BF378" s="194">
        <f>IF(N378="snížená",J378,0)</f>
        <v>0</v>
      </c>
      <c r="BG378" s="194">
        <f>IF(N378="zákl. přenesená",J378,0)</f>
        <v>0</v>
      </c>
      <c r="BH378" s="194">
        <f>IF(N378="sníž. přenesená",J378,0)</f>
        <v>0</v>
      </c>
      <c r="BI378" s="194">
        <f>IF(N378="nulová",J378,0)</f>
        <v>0</v>
      </c>
      <c r="BJ378" s="17" t="s">
        <v>80</v>
      </c>
      <c r="BK378" s="194">
        <f>ROUND(I378*H378,2)</f>
        <v>0</v>
      </c>
      <c r="BL378" s="17" t="s">
        <v>124</v>
      </c>
      <c r="BM378" s="193" t="s">
        <v>655</v>
      </c>
    </row>
    <row r="379" s="2" customFormat="1">
      <c r="A379" s="38"/>
      <c r="B379" s="39"/>
      <c r="C379" s="40"/>
      <c r="D379" s="195" t="s">
        <v>126</v>
      </c>
      <c r="E379" s="40"/>
      <c r="F379" s="196" t="s">
        <v>654</v>
      </c>
      <c r="G379" s="40"/>
      <c r="H379" s="40"/>
      <c r="I379" s="197"/>
      <c r="J379" s="40"/>
      <c r="K379" s="40"/>
      <c r="L379" s="44"/>
      <c r="M379" s="198"/>
      <c r="N379" s="199"/>
      <c r="O379" s="84"/>
      <c r="P379" s="84"/>
      <c r="Q379" s="84"/>
      <c r="R379" s="84"/>
      <c r="S379" s="84"/>
      <c r="T379" s="85"/>
      <c r="U379" s="38"/>
      <c r="V379" s="38"/>
      <c r="W379" s="38"/>
      <c r="X379" s="38"/>
      <c r="Y379" s="38"/>
      <c r="Z379" s="38"/>
      <c r="AA379" s="38"/>
      <c r="AB379" s="38"/>
      <c r="AC379" s="38"/>
      <c r="AD379" s="38"/>
      <c r="AE379" s="38"/>
      <c r="AT379" s="17" t="s">
        <v>126</v>
      </c>
      <c r="AU379" s="17" t="s">
        <v>82</v>
      </c>
    </row>
    <row r="380" s="2" customFormat="1" ht="37.8" customHeight="1">
      <c r="A380" s="38"/>
      <c r="B380" s="39"/>
      <c r="C380" s="182" t="s">
        <v>656</v>
      </c>
      <c r="D380" s="182" t="s">
        <v>119</v>
      </c>
      <c r="E380" s="183" t="s">
        <v>540</v>
      </c>
      <c r="F380" s="184" t="s">
        <v>541</v>
      </c>
      <c r="G380" s="185" t="s">
        <v>133</v>
      </c>
      <c r="H380" s="186">
        <v>28</v>
      </c>
      <c r="I380" s="187"/>
      <c r="J380" s="188">
        <f>ROUND(I380*H380,2)</f>
        <v>0</v>
      </c>
      <c r="K380" s="184" t="s">
        <v>123</v>
      </c>
      <c r="L380" s="44"/>
      <c r="M380" s="189" t="s">
        <v>19</v>
      </c>
      <c r="N380" s="190" t="s">
        <v>43</v>
      </c>
      <c r="O380" s="84"/>
      <c r="P380" s="191">
        <f>O380*H380</f>
        <v>0</v>
      </c>
      <c r="Q380" s="191">
        <v>0</v>
      </c>
      <c r="R380" s="191">
        <f>Q380*H380</f>
        <v>0</v>
      </c>
      <c r="S380" s="191">
        <v>0</v>
      </c>
      <c r="T380" s="192">
        <f>S380*H380</f>
        <v>0</v>
      </c>
      <c r="U380" s="38"/>
      <c r="V380" s="38"/>
      <c r="W380" s="38"/>
      <c r="X380" s="38"/>
      <c r="Y380" s="38"/>
      <c r="Z380" s="38"/>
      <c r="AA380" s="38"/>
      <c r="AB380" s="38"/>
      <c r="AC380" s="38"/>
      <c r="AD380" s="38"/>
      <c r="AE380" s="38"/>
      <c r="AR380" s="193" t="s">
        <v>124</v>
      </c>
      <c r="AT380" s="193" t="s">
        <v>119</v>
      </c>
      <c r="AU380" s="193" t="s">
        <v>82</v>
      </c>
      <c r="AY380" s="17" t="s">
        <v>125</v>
      </c>
      <c r="BE380" s="194">
        <f>IF(N380="základní",J380,0)</f>
        <v>0</v>
      </c>
      <c r="BF380" s="194">
        <f>IF(N380="snížená",J380,0)</f>
        <v>0</v>
      </c>
      <c r="BG380" s="194">
        <f>IF(N380="zákl. přenesená",J380,0)</f>
        <v>0</v>
      </c>
      <c r="BH380" s="194">
        <f>IF(N380="sníž. přenesená",J380,0)</f>
        <v>0</v>
      </c>
      <c r="BI380" s="194">
        <f>IF(N380="nulová",J380,0)</f>
        <v>0</v>
      </c>
      <c r="BJ380" s="17" t="s">
        <v>80</v>
      </c>
      <c r="BK380" s="194">
        <f>ROUND(I380*H380,2)</f>
        <v>0</v>
      </c>
      <c r="BL380" s="17" t="s">
        <v>124</v>
      </c>
      <c r="BM380" s="193" t="s">
        <v>657</v>
      </c>
    </row>
    <row r="381" s="2" customFormat="1">
      <c r="A381" s="38"/>
      <c r="B381" s="39"/>
      <c r="C381" s="40"/>
      <c r="D381" s="195" t="s">
        <v>126</v>
      </c>
      <c r="E381" s="40"/>
      <c r="F381" s="196" t="s">
        <v>541</v>
      </c>
      <c r="G381" s="40"/>
      <c r="H381" s="40"/>
      <c r="I381" s="197"/>
      <c r="J381" s="40"/>
      <c r="K381" s="40"/>
      <c r="L381" s="44"/>
      <c r="M381" s="198"/>
      <c r="N381" s="199"/>
      <c r="O381" s="84"/>
      <c r="P381" s="84"/>
      <c r="Q381" s="84"/>
      <c r="R381" s="84"/>
      <c r="S381" s="84"/>
      <c r="T381" s="85"/>
      <c r="U381" s="38"/>
      <c r="V381" s="38"/>
      <c r="W381" s="38"/>
      <c r="X381" s="38"/>
      <c r="Y381" s="38"/>
      <c r="Z381" s="38"/>
      <c r="AA381" s="38"/>
      <c r="AB381" s="38"/>
      <c r="AC381" s="38"/>
      <c r="AD381" s="38"/>
      <c r="AE381" s="38"/>
      <c r="AT381" s="17" t="s">
        <v>126</v>
      </c>
      <c r="AU381" s="17" t="s">
        <v>82</v>
      </c>
    </row>
    <row r="382" s="11" customFormat="1">
      <c r="A382" s="11"/>
      <c r="B382" s="200"/>
      <c r="C382" s="201"/>
      <c r="D382" s="195" t="s">
        <v>135</v>
      </c>
      <c r="E382" s="202" t="s">
        <v>19</v>
      </c>
      <c r="F382" s="203" t="s">
        <v>658</v>
      </c>
      <c r="G382" s="201"/>
      <c r="H382" s="204">
        <v>28</v>
      </c>
      <c r="I382" s="205"/>
      <c r="J382" s="201"/>
      <c r="K382" s="201"/>
      <c r="L382" s="206"/>
      <c r="M382" s="207"/>
      <c r="N382" s="208"/>
      <c r="O382" s="208"/>
      <c r="P382" s="208"/>
      <c r="Q382" s="208"/>
      <c r="R382" s="208"/>
      <c r="S382" s="208"/>
      <c r="T382" s="209"/>
      <c r="U382" s="11"/>
      <c r="V382" s="11"/>
      <c r="W382" s="11"/>
      <c r="X382" s="11"/>
      <c r="Y382" s="11"/>
      <c r="Z382" s="11"/>
      <c r="AA382" s="11"/>
      <c r="AB382" s="11"/>
      <c r="AC382" s="11"/>
      <c r="AD382" s="11"/>
      <c r="AE382" s="11"/>
      <c r="AT382" s="210" t="s">
        <v>135</v>
      </c>
      <c r="AU382" s="210" t="s">
        <v>82</v>
      </c>
      <c r="AV382" s="11" t="s">
        <v>82</v>
      </c>
      <c r="AW382" s="11" t="s">
        <v>33</v>
      </c>
      <c r="AX382" s="11" t="s">
        <v>72</v>
      </c>
      <c r="AY382" s="210" t="s">
        <v>125</v>
      </c>
    </row>
    <row r="383" s="13" customFormat="1">
      <c r="A383" s="13"/>
      <c r="B383" s="221"/>
      <c r="C383" s="222"/>
      <c r="D383" s="195" t="s">
        <v>135</v>
      </c>
      <c r="E383" s="223" t="s">
        <v>19</v>
      </c>
      <c r="F383" s="224" t="s">
        <v>141</v>
      </c>
      <c r="G383" s="222"/>
      <c r="H383" s="225">
        <v>28</v>
      </c>
      <c r="I383" s="226"/>
      <c r="J383" s="222"/>
      <c r="K383" s="222"/>
      <c r="L383" s="227"/>
      <c r="M383" s="228"/>
      <c r="N383" s="229"/>
      <c r="O383" s="229"/>
      <c r="P383" s="229"/>
      <c r="Q383" s="229"/>
      <c r="R383" s="229"/>
      <c r="S383" s="229"/>
      <c r="T383" s="230"/>
      <c r="U383" s="13"/>
      <c r="V383" s="13"/>
      <c r="W383" s="13"/>
      <c r="X383" s="13"/>
      <c r="Y383" s="13"/>
      <c r="Z383" s="13"/>
      <c r="AA383" s="13"/>
      <c r="AB383" s="13"/>
      <c r="AC383" s="13"/>
      <c r="AD383" s="13"/>
      <c r="AE383" s="13"/>
      <c r="AT383" s="231" t="s">
        <v>135</v>
      </c>
      <c r="AU383" s="231" t="s">
        <v>82</v>
      </c>
      <c r="AV383" s="13" t="s">
        <v>124</v>
      </c>
      <c r="AW383" s="13" t="s">
        <v>33</v>
      </c>
      <c r="AX383" s="13" t="s">
        <v>80</v>
      </c>
      <c r="AY383" s="231" t="s">
        <v>125</v>
      </c>
    </row>
    <row r="384" s="2" customFormat="1" ht="24.15" customHeight="1">
      <c r="A384" s="38"/>
      <c r="B384" s="39"/>
      <c r="C384" s="233" t="s">
        <v>353</v>
      </c>
      <c r="D384" s="233" t="s">
        <v>321</v>
      </c>
      <c r="E384" s="235" t="s">
        <v>543</v>
      </c>
      <c r="F384" s="236" t="s">
        <v>544</v>
      </c>
      <c r="G384" s="237" t="s">
        <v>144</v>
      </c>
      <c r="H384" s="238">
        <v>4.2000000000000002</v>
      </c>
      <c r="I384" s="239"/>
      <c r="J384" s="240">
        <f>ROUND(I384*H384,2)</f>
        <v>0</v>
      </c>
      <c r="K384" s="236" t="s">
        <v>123</v>
      </c>
      <c r="L384" s="241"/>
      <c r="M384" s="242" t="s">
        <v>19</v>
      </c>
      <c r="N384" s="243" t="s">
        <v>43</v>
      </c>
      <c r="O384" s="84"/>
      <c r="P384" s="191">
        <f>O384*H384</f>
        <v>0</v>
      </c>
      <c r="Q384" s="191">
        <v>0</v>
      </c>
      <c r="R384" s="191">
        <f>Q384*H384</f>
        <v>0</v>
      </c>
      <c r="S384" s="191">
        <v>0</v>
      </c>
      <c r="T384" s="192">
        <f>S384*H384</f>
        <v>0</v>
      </c>
      <c r="U384" s="38"/>
      <c r="V384" s="38"/>
      <c r="W384" s="38"/>
      <c r="X384" s="38"/>
      <c r="Y384" s="38"/>
      <c r="Z384" s="38"/>
      <c r="AA384" s="38"/>
      <c r="AB384" s="38"/>
      <c r="AC384" s="38"/>
      <c r="AD384" s="38"/>
      <c r="AE384" s="38"/>
      <c r="AR384" s="193" t="s">
        <v>145</v>
      </c>
      <c r="AT384" s="193" t="s">
        <v>321</v>
      </c>
      <c r="AU384" s="193" t="s">
        <v>82</v>
      </c>
      <c r="AY384" s="17" t="s">
        <v>125</v>
      </c>
      <c r="BE384" s="194">
        <f>IF(N384="základní",J384,0)</f>
        <v>0</v>
      </c>
      <c r="BF384" s="194">
        <f>IF(N384="snížená",J384,0)</f>
        <v>0</v>
      </c>
      <c r="BG384" s="194">
        <f>IF(N384="zákl. přenesená",J384,0)</f>
        <v>0</v>
      </c>
      <c r="BH384" s="194">
        <f>IF(N384="sníž. přenesená",J384,0)</f>
        <v>0</v>
      </c>
      <c r="BI384" s="194">
        <f>IF(N384="nulová",J384,0)</f>
        <v>0</v>
      </c>
      <c r="BJ384" s="17" t="s">
        <v>80</v>
      </c>
      <c r="BK384" s="194">
        <f>ROUND(I384*H384,2)</f>
        <v>0</v>
      </c>
      <c r="BL384" s="17" t="s">
        <v>124</v>
      </c>
      <c r="BM384" s="193" t="s">
        <v>659</v>
      </c>
    </row>
    <row r="385" s="2" customFormat="1">
      <c r="A385" s="38"/>
      <c r="B385" s="39"/>
      <c r="C385" s="40"/>
      <c r="D385" s="195" t="s">
        <v>126</v>
      </c>
      <c r="E385" s="40"/>
      <c r="F385" s="196" t="s">
        <v>544</v>
      </c>
      <c r="G385" s="40"/>
      <c r="H385" s="40"/>
      <c r="I385" s="197"/>
      <c r="J385" s="40"/>
      <c r="K385" s="40"/>
      <c r="L385" s="44"/>
      <c r="M385" s="198"/>
      <c r="N385" s="199"/>
      <c r="O385" s="84"/>
      <c r="P385" s="84"/>
      <c r="Q385" s="84"/>
      <c r="R385" s="84"/>
      <c r="S385" s="84"/>
      <c r="T385" s="85"/>
      <c r="U385" s="38"/>
      <c r="V385" s="38"/>
      <c r="W385" s="38"/>
      <c r="X385" s="38"/>
      <c r="Y385" s="38"/>
      <c r="Z385" s="38"/>
      <c r="AA385" s="38"/>
      <c r="AB385" s="38"/>
      <c r="AC385" s="38"/>
      <c r="AD385" s="38"/>
      <c r="AE385" s="38"/>
      <c r="AT385" s="17" t="s">
        <v>126</v>
      </c>
      <c r="AU385" s="17" t="s">
        <v>82</v>
      </c>
    </row>
    <row r="386" s="11" customFormat="1">
      <c r="A386" s="11"/>
      <c r="B386" s="200"/>
      <c r="C386" s="201"/>
      <c r="D386" s="195" t="s">
        <v>135</v>
      </c>
      <c r="E386" s="202" t="s">
        <v>19</v>
      </c>
      <c r="F386" s="203" t="s">
        <v>660</v>
      </c>
      <c r="G386" s="201"/>
      <c r="H386" s="204">
        <v>4.2000000000000002</v>
      </c>
      <c r="I386" s="205"/>
      <c r="J386" s="201"/>
      <c r="K386" s="201"/>
      <c r="L386" s="206"/>
      <c r="M386" s="207"/>
      <c r="N386" s="208"/>
      <c r="O386" s="208"/>
      <c r="P386" s="208"/>
      <c r="Q386" s="208"/>
      <c r="R386" s="208"/>
      <c r="S386" s="208"/>
      <c r="T386" s="209"/>
      <c r="U386" s="11"/>
      <c r="V386" s="11"/>
      <c r="W386" s="11"/>
      <c r="X386" s="11"/>
      <c r="Y386" s="11"/>
      <c r="Z386" s="11"/>
      <c r="AA386" s="11"/>
      <c r="AB386" s="11"/>
      <c r="AC386" s="11"/>
      <c r="AD386" s="11"/>
      <c r="AE386" s="11"/>
      <c r="AT386" s="210" t="s">
        <v>135</v>
      </c>
      <c r="AU386" s="210" t="s">
        <v>82</v>
      </c>
      <c r="AV386" s="11" t="s">
        <v>82</v>
      </c>
      <c r="AW386" s="11" t="s">
        <v>33</v>
      </c>
      <c r="AX386" s="11" t="s">
        <v>72</v>
      </c>
      <c r="AY386" s="210" t="s">
        <v>125</v>
      </c>
    </row>
    <row r="387" s="13" customFormat="1">
      <c r="A387" s="13"/>
      <c r="B387" s="221"/>
      <c r="C387" s="222"/>
      <c r="D387" s="195" t="s">
        <v>135</v>
      </c>
      <c r="E387" s="223" t="s">
        <v>19</v>
      </c>
      <c r="F387" s="224" t="s">
        <v>141</v>
      </c>
      <c r="G387" s="222"/>
      <c r="H387" s="225">
        <v>4.2000000000000002</v>
      </c>
      <c r="I387" s="226"/>
      <c r="J387" s="222"/>
      <c r="K387" s="222"/>
      <c r="L387" s="227"/>
      <c r="M387" s="228"/>
      <c r="N387" s="229"/>
      <c r="O387" s="229"/>
      <c r="P387" s="229"/>
      <c r="Q387" s="229"/>
      <c r="R387" s="229"/>
      <c r="S387" s="229"/>
      <c r="T387" s="230"/>
      <c r="U387" s="13"/>
      <c r="V387" s="13"/>
      <c r="W387" s="13"/>
      <c r="X387" s="13"/>
      <c r="Y387" s="13"/>
      <c r="Z387" s="13"/>
      <c r="AA387" s="13"/>
      <c r="AB387" s="13"/>
      <c r="AC387" s="13"/>
      <c r="AD387" s="13"/>
      <c r="AE387" s="13"/>
      <c r="AT387" s="231" t="s">
        <v>135</v>
      </c>
      <c r="AU387" s="231" t="s">
        <v>82</v>
      </c>
      <c r="AV387" s="13" t="s">
        <v>124</v>
      </c>
      <c r="AW387" s="13" t="s">
        <v>33</v>
      </c>
      <c r="AX387" s="13" t="s">
        <v>80</v>
      </c>
      <c r="AY387" s="231" t="s">
        <v>125</v>
      </c>
    </row>
    <row r="388" s="2" customFormat="1" ht="21.75" customHeight="1">
      <c r="A388" s="38"/>
      <c r="B388" s="39"/>
      <c r="C388" s="233" t="s">
        <v>661</v>
      </c>
      <c r="D388" s="233" t="s">
        <v>321</v>
      </c>
      <c r="E388" s="235" t="s">
        <v>546</v>
      </c>
      <c r="F388" s="236" t="s">
        <v>547</v>
      </c>
      <c r="G388" s="237" t="s">
        <v>144</v>
      </c>
      <c r="H388" s="238">
        <v>4.2000000000000002</v>
      </c>
      <c r="I388" s="239"/>
      <c r="J388" s="240">
        <f>ROUND(I388*H388,2)</f>
        <v>0</v>
      </c>
      <c r="K388" s="236" t="s">
        <v>123</v>
      </c>
      <c r="L388" s="241"/>
      <c r="M388" s="242" t="s">
        <v>19</v>
      </c>
      <c r="N388" s="243" t="s">
        <v>43</v>
      </c>
      <c r="O388" s="84"/>
      <c r="P388" s="191">
        <f>O388*H388</f>
        <v>0</v>
      </c>
      <c r="Q388" s="191">
        <v>0</v>
      </c>
      <c r="R388" s="191">
        <f>Q388*H388</f>
        <v>0</v>
      </c>
      <c r="S388" s="191">
        <v>0</v>
      </c>
      <c r="T388" s="192">
        <f>S388*H388</f>
        <v>0</v>
      </c>
      <c r="U388" s="38"/>
      <c r="V388" s="38"/>
      <c r="W388" s="38"/>
      <c r="X388" s="38"/>
      <c r="Y388" s="38"/>
      <c r="Z388" s="38"/>
      <c r="AA388" s="38"/>
      <c r="AB388" s="38"/>
      <c r="AC388" s="38"/>
      <c r="AD388" s="38"/>
      <c r="AE388" s="38"/>
      <c r="AR388" s="193" t="s">
        <v>145</v>
      </c>
      <c r="AT388" s="193" t="s">
        <v>321</v>
      </c>
      <c r="AU388" s="193" t="s">
        <v>82</v>
      </c>
      <c r="AY388" s="17" t="s">
        <v>125</v>
      </c>
      <c r="BE388" s="194">
        <f>IF(N388="základní",J388,0)</f>
        <v>0</v>
      </c>
      <c r="BF388" s="194">
        <f>IF(N388="snížená",J388,0)</f>
        <v>0</v>
      </c>
      <c r="BG388" s="194">
        <f>IF(N388="zákl. přenesená",J388,0)</f>
        <v>0</v>
      </c>
      <c r="BH388" s="194">
        <f>IF(N388="sníž. přenesená",J388,0)</f>
        <v>0</v>
      </c>
      <c r="BI388" s="194">
        <f>IF(N388="nulová",J388,0)</f>
        <v>0</v>
      </c>
      <c r="BJ388" s="17" t="s">
        <v>80</v>
      </c>
      <c r="BK388" s="194">
        <f>ROUND(I388*H388,2)</f>
        <v>0</v>
      </c>
      <c r="BL388" s="17" t="s">
        <v>124</v>
      </c>
      <c r="BM388" s="193" t="s">
        <v>662</v>
      </c>
    </row>
    <row r="389" s="2" customFormat="1">
      <c r="A389" s="38"/>
      <c r="B389" s="39"/>
      <c r="C389" s="40"/>
      <c r="D389" s="195" t="s">
        <v>126</v>
      </c>
      <c r="E389" s="40"/>
      <c r="F389" s="196" t="s">
        <v>547</v>
      </c>
      <c r="G389" s="40"/>
      <c r="H389" s="40"/>
      <c r="I389" s="197"/>
      <c r="J389" s="40"/>
      <c r="K389" s="40"/>
      <c r="L389" s="44"/>
      <c r="M389" s="198"/>
      <c r="N389" s="199"/>
      <c r="O389" s="84"/>
      <c r="P389" s="84"/>
      <c r="Q389" s="84"/>
      <c r="R389" s="84"/>
      <c r="S389" s="84"/>
      <c r="T389" s="85"/>
      <c r="U389" s="38"/>
      <c r="V389" s="38"/>
      <c r="W389" s="38"/>
      <c r="X389" s="38"/>
      <c r="Y389" s="38"/>
      <c r="Z389" s="38"/>
      <c r="AA389" s="38"/>
      <c r="AB389" s="38"/>
      <c r="AC389" s="38"/>
      <c r="AD389" s="38"/>
      <c r="AE389" s="38"/>
      <c r="AT389" s="17" t="s">
        <v>126</v>
      </c>
      <c r="AU389" s="17" t="s">
        <v>82</v>
      </c>
    </row>
    <row r="390" s="11" customFormat="1">
      <c r="A390" s="11"/>
      <c r="B390" s="200"/>
      <c r="C390" s="201"/>
      <c r="D390" s="195" t="s">
        <v>135</v>
      </c>
      <c r="E390" s="202" t="s">
        <v>19</v>
      </c>
      <c r="F390" s="203" t="s">
        <v>660</v>
      </c>
      <c r="G390" s="201"/>
      <c r="H390" s="204">
        <v>4.2000000000000002</v>
      </c>
      <c r="I390" s="205"/>
      <c r="J390" s="201"/>
      <c r="K390" s="201"/>
      <c r="L390" s="206"/>
      <c r="M390" s="207"/>
      <c r="N390" s="208"/>
      <c r="O390" s="208"/>
      <c r="P390" s="208"/>
      <c r="Q390" s="208"/>
      <c r="R390" s="208"/>
      <c r="S390" s="208"/>
      <c r="T390" s="209"/>
      <c r="U390" s="11"/>
      <c r="V390" s="11"/>
      <c r="W390" s="11"/>
      <c r="X390" s="11"/>
      <c r="Y390" s="11"/>
      <c r="Z390" s="11"/>
      <c r="AA390" s="11"/>
      <c r="AB390" s="11"/>
      <c r="AC390" s="11"/>
      <c r="AD390" s="11"/>
      <c r="AE390" s="11"/>
      <c r="AT390" s="210" t="s">
        <v>135</v>
      </c>
      <c r="AU390" s="210" t="s">
        <v>82</v>
      </c>
      <c r="AV390" s="11" t="s">
        <v>82</v>
      </c>
      <c r="AW390" s="11" t="s">
        <v>33</v>
      </c>
      <c r="AX390" s="11" t="s">
        <v>72</v>
      </c>
      <c r="AY390" s="210" t="s">
        <v>125</v>
      </c>
    </row>
    <row r="391" s="13" customFormat="1">
      <c r="A391" s="13"/>
      <c r="B391" s="221"/>
      <c r="C391" s="222"/>
      <c r="D391" s="195" t="s">
        <v>135</v>
      </c>
      <c r="E391" s="223" t="s">
        <v>19</v>
      </c>
      <c r="F391" s="224" t="s">
        <v>141</v>
      </c>
      <c r="G391" s="222"/>
      <c r="H391" s="225">
        <v>4.2000000000000002</v>
      </c>
      <c r="I391" s="226"/>
      <c r="J391" s="222"/>
      <c r="K391" s="222"/>
      <c r="L391" s="227"/>
      <c r="M391" s="228"/>
      <c r="N391" s="229"/>
      <c r="O391" s="229"/>
      <c r="P391" s="229"/>
      <c r="Q391" s="229"/>
      <c r="R391" s="229"/>
      <c r="S391" s="229"/>
      <c r="T391" s="230"/>
      <c r="U391" s="13"/>
      <c r="V391" s="13"/>
      <c r="W391" s="13"/>
      <c r="X391" s="13"/>
      <c r="Y391" s="13"/>
      <c r="Z391" s="13"/>
      <c r="AA391" s="13"/>
      <c r="AB391" s="13"/>
      <c r="AC391" s="13"/>
      <c r="AD391" s="13"/>
      <c r="AE391" s="13"/>
      <c r="AT391" s="231" t="s">
        <v>135</v>
      </c>
      <c r="AU391" s="231" t="s">
        <v>82</v>
      </c>
      <c r="AV391" s="13" t="s">
        <v>124</v>
      </c>
      <c r="AW391" s="13" t="s">
        <v>33</v>
      </c>
      <c r="AX391" s="13" t="s">
        <v>80</v>
      </c>
      <c r="AY391" s="231" t="s">
        <v>125</v>
      </c>
    </row>
    <row r="392" s="2" customFormat="1" ht="24.15" customHeight="1">
      <c r="A392" s="38"/>
      <c r="B392" s="39"/>
      <c r="C392" s="233" t="s">
        <v>358</v>
      </c>
      <c r="D392" s="233" t="s">
        <v>321</v>
      </c>
      <c r="E392" s="235" t="s">
        <v>548</v>
      </c>
      <c r="F392" s="236" t="s">
        <v>549</v>
      </c>
      <c r="G392" s="237" t="s">
        <v>144</v>
      </c>
      <c r="H392" s="238">
        <v>3.5</v>
      </c>
      <c r="I392" s="239"/>
      <c r="J392" s="240">
        <f>ROUND(I392*H392,2)</f>
        <v>0</v>
      </c>
      <c r="K392" s="236" t="s">
        <v>123</v>
      </c>
      <c r="L392" s="241"/>
      <c r="M392" s="242" t="s">
        <v>19</v>
      </c>
      <c r="N392" s="243" t="s">
        <v>43</v>
      </c>
      <c r="O392" s="84"/>
      <c r="P392" s="191">
        <f>O392*H392</f>
        <v>0</v>
      </c>
      <c r="Q392" s="191">
        <v>0</v>
      </c>
      <c r="R392" s="191">
        <f>Q392*H392</f>
        <v>0</v>
      </c>
      <c r="S392" s="191">
        <v>0</v>
      </c>
      <c r="T392" s="192">
        <f>S392*H392</f>
        <v>0</v>
      </c>
      <c r="U392" s="38"/>
      <c r="V392" s="38"/>
      <c r="W392" s="38"/>
      <c r="X392" s="38"/>
      <c r="Y392" s="38"/>
      <c r="Z392" s="38"/>
      <c r="AA392" s="38"/>
      <c r="AB392" s="38"/>
      <c r="AC392" s="38"/>
      <c r="AD392" s="38"/>
      <c r="AE392" s="38"/>
      <c r="AR392" s="193" t="s">
        <v>145</v>
      </c>
      <c r="AT392" s="193" t="s">
        <v>321</v>
      </c>
      <c r="AU392" s="193" t="s">
        <v>82</v>
      </c>
      <c r="AY392" s="17" t="s">
        <v>125</v>
      </c>
      <c r="BE392" s="194">
        <f>IF(N392="základní",J392,0)</f>
        <v>0</v>
      </c>
      <c r="BF392" s="194">
        <f>IF(N392="snížená",J392,0)</f>
        <v>0</v>
      </c>
      <c r="BG392" s="194">
        <f>IF(N392="zákl. přenesená",J392,0)</f>
        <v>0</v>
      </c>
      <c r="BH392" s="194">
        <f>IF(N392="sníž. přenesená",J392,0)</f>
        <v>0</v>
      </c>
      <c r="BI392" s="194">
        <f>IF(N392="nulová",J392,0)</f>
        <v>0</v>
      </c>
      <c r="BJ392" s="17" t="s">
        <v>80</v>
      </c>
      <c r="BK392" s="194">
        <f>ROUND(I392*H392,2)</f>
        <v>0</v>
      </c>
      <c r="BL392" s="17" t="s">
        <v>124</v>
      </c>
      <c r="BM392" s="193" t="s">
        <v>663</v>
      </c>
    </row>
    <row r="393" s="2" customFormat="1">
      <c r="A393" s="38"/>
      <c r="B393" s="39"/>
      <c r="C393" s="40"/>
      <c r="D393" s="195" t="s">
        <v>126</v>
      </c>
      <c r="E393" s="40"/>
      <c r="F393" s="196" t="s">
        <v>549</v>
      </c>
      <c r="G393" s="40"/>
      <c r="H393" s="40"/>
      <c r="I393" s="197"/>
      <c r="J393" s="40"/>
      <c r="K393" s="40"/>
      <c r="L393" s="44"/>
      <c r="M393" s="198"/>
      <c r="N393" s="199"/>
      <c r="O393" s="84"/>
      <c r="P393" s="84"/>
      <c r="Q393" s="84"/>
      <c r="R393" s="84"/>
      <c r="S393" s="84"/>
      <c r="T393" s="85"/>
      <c r="U393" s="38"/>
      <c r="V393" s="38"/>
      <c r="W393" s="38"/>
      <c r="X393" s="38"/>
      <c r="Y393" s="38"/>
      <c r="Z393" s="38"/>
      <c r="AA393" s="38"/>
      <c r="AB393" s="38"/>
      <c r="AC393" s="38"/>
      <c r="AD393" s="38"/>
      <c r="AE393" s="38"/>
      <c r="AT393" s="17" t="s">
        <v>126</v>
      </c>
      <c r="AU393" s="17" t="s">
        <v>82</v>
      </c>
    </row>
    <row r="394" s="11" customFormat="1">
      <c r="A394" s="11"/>
      <c r="B394" s="200"/>
      <c r="C394" s="201"/>
      <c r="D394" s="195" t="s">
        <v>135</v>
      </c>
      <c r="E394" s="202" t="s">
        <v>19</v>
      </c>
      <c r="F394" s="203" t="s">
        <v>664</v>
      </c>
      <c r="G394" s="201"/>
      <c r="H394" s="204">
        <v>3.5</v>
      </c>
      <c r="I394" s="205"/>
      <c r="J394" s="201"/>
      <c r="K394" s="201"/>
      <c r="L394" s="206"/>
      <c r="M394" s="207"/>
      <c r="N394" s="208"/>
      <c r="O394" s="208"/>
      <c r="P394" s="208"/>
      <c r="Q394" s="208"/>
      <c r="R394" s="208"/>
      <c r="S394" s="208"/>
      <c r="T394" s="209"/>
      <c r="U394" s="11"/>
      <c r="V394" s="11"/>
      <c r="W394" s="11"/>
      <c r="X394" s="11"/>
      <c r="Y394" s="11"/>
      <c r="Z394" s="11"/>
      <c r="AA394" s="11"/>
      <c r="AB394" s="11"/>
      <c r="AC394" s="11"/>
      <c r="AD394" s="11"/>
      <c r="AE394" s="11"/>
      <c r="AT394" s="210" t="s">
        <v>135</v>
      </c>
      <c r="AU394" s="210" t="s">
        <v>82</v>
      </c>
      <c r="AV394" s="11" t="s">
        <v>82</v>
      </c>
      <c r="AW394" s="11" t="s">
        <v>33</v>
      </c>
      <c r="AX394" s="11" t="s">
        <v>72</v>
      </c>
      <c r="AY394" s="210" t="s">
        <v>125</v>
      </c>
    </row>
    <row r="395" s="13" customFormat="1">
      <c r="A395" s="13"/>
      <c r="B395" s="221"/>
      <c r="C395" s="222"/>
      <c r="D395" s="195" t="s">
        <v>135</v>
      </c>
      <c r="E395" s="223" t="s">
        <v>19</v>
      </c>
      <c r="F395" s="224" t="s">
        <v>141</v>
      </c>
      <c r="G395" s="222"/>
      <c r="H395" s="225">
        <v>3.5</v>
      </c>
      <c r="I395" s="226"/>
      <c r="J395" s="222"/>
      <c r="K395" s="222"/>
      <c r="L395" s="227"/>
      <c r="M395" s="228"/>
      <c r="N395" s="229"/>
      <c r="O395" s="229"/>
      <c r="P395" s="229"/>
      <c r="Q395" s="229"/>
      <c r="R395" s="229"/>
      <c r="S395" s="229"/>
      <c r="T395" s="230"/>
      <c r="U395" s="13"/>
      <c r="V395" s="13"/>
      <c r="W395" s="13"/>
      <c r="X395" s="13"/>
      <c r="Y395" s="13"/>
      <c r="Z395" s="13"/>
      <c r="AA395" s="13"/>
      <c r="AB395" s="13"/>
      <c r="AC395" s="13"/>
      <c r="AD395" s="13"/>
      <c r="AE395" s="13"/>
      <c r="AT395" s="231" t="s">
        <v>135</v>
      </c>
      <c r="AU395" s="231" t="s">
        <v>82</v>
      </c>
      <c r="AV395" s="13" t="s">
        <v>124</v>
      </c>
      <c r="AW395" s="13" t="s">
        <v>33</v>
      </c>
      <c r="AX395" s="13" t="s">
        <v>80</v>
      </c>
      <c r="AY395" s="231" t="s">
        <v>125</v>
      </c>
    </row>
    <row r="396" s="2" customFormat="1" ht="55.5" customHeight="1">
      <c r="A396" s="38"/>
      <c r="B396" s="39"/>
      <c r="C396" s="182" t="s">
        <v>665</v>
      </c>
      <c r="D396" s="182" t="s">
        <v>119</v>
      </c>
      <c r="E396" s="183" t="s">
        <v>154</v>
      </c>
      <c r="F396" s="184" t="s">
        <v>155</v>
      </c>
      <c r="G396" s="185" t="s">
        <v>144</v>
      </c>
      <c r="H396" s="186">
        <v>11.9</v>
      </c>
      <c r="I396" s="187"/>
      <c r="J396" s="188">
        <f>ROUND(I396*H396,2)</f>
        <v>0</v>
      </c>
      <c r="K396" s="184" t="s">
        <v>123</v>
      </c>
      <c r="L396" s="44"/>
      <c r="M396" s="189" t="s">
        <v>19</v>
      </c>
      <c r="N396" s="190" t="s">
        <v>43</v>
      </c>
      <c r="O396" s="84"/>
      <c r="P396" s="191">
        <f>O396*H396</f>
        <v>0</v>
      </c>
      <c r="Q396" s="191">
        <v>0</v>
      </c>
      <c r="R396" s="191">
        <f>Q396*H396</f>
        <v>0</v>
      </c>
      <c r="S396" s="191">
        <v>0</v>
      </c>
      <c r="T396" s="192">
        <f>S396*H396</f>
        <v>0</v>
      </c>
      <c r="U396" s="38"/>
      <c r="V396" s="38"/>
      <c r="W396" s="38"/>
      <c r="X396" s="38"/>
      <c r="Y396" s="38"/>
      <c r="Z396" s="38"/>
      <c r="AA396" s="38"/>
      <c r="AB396" s="38"/>
      <c r="AC396" s="38"/>
      <c r="AD396" s="38"/>
      <c r="AE396" s="38"/>
      <c r="AR396" s="193" t="s">
        <v>124</v>
      </c>
      <c r="AT396" s="193" t="s">
        <v>119</v>
      </c>
      <c r="AU396" s="193" t="s">
        <v>82</v>
      </c>
      <c r="AY396" s="17" t="s">
        <v>125</v>
      </c>
      <c r="BE396" s="194">
        <f>IF(N396="základní",J396,0)</f>
        <v>0</v>
      </c>
      <c r="BF396" s="194">
        <f>IF(N396="snížená",J396,0)</f>
        <v>0</v>
      </c>
      <c r="BG396" s="194">
        <f>IF(N396="zákl. přenesená",J396,0)</f>
        <v>0</v>
      </c>
      <c r="BH396" s="194">
        <f>IF(N396="sníž. přenesená",J396,0)</f>
        <v>0</v>
      </c>
      <c r="BI396" s="194">
        <f>IF(N396="nulová",J396,0)</f>
        <v>0</v>
      </c>
      <c r="BJ396" s="17" t="s">
        <v>80</v>
      </c>
      <c r="BK396" s="194">
        <f>ROUND(I396*H396,2)</f>
        <v>0</v>
      </c>
      <c r="BL396" s="17" t="s">
        <v>124</v>
      </c>
      <c r="BM396" s="193" t="s">
        <v>666</v>
      </c>
    </row>
    <row r="397" s="2" customFormat="1">
      <c r="A397" s="38"/>
      <c r="B397" s="39"/>
      <c r="C397" s="40"/>
      <c r="D397" s="195" t="s">
        <v>126</v>
      </c>
      <c r="E397" s="40"/>
      <c r="F397" s="196" t="s">
        <v>155</v>
      </c>
      <c r="G397" s="40"/>
      <c r="H397" s="40"/>
      <c r="I397" s="197"/>
      <c r="J397" s="40"/>
      <c r="K397" s="40"/>
      <c r="L397" s="44"/>
      <c r="M397" s="198"/>
      <c r="N397" s="199"/>
      <c r="O397" s="84"/>
      <c r="P397" s="84"/>
      <c r="Q397" s="84"/>
      <c r="R397" s="84"/>
      <c r="S397" s="84"/>
      <c r="T397" s="85"/>
      <c r="U397" s="38"/>
      <c r="V397" s="38"/>
      <c r="W397" s="38"/>
      <c r="X397" s="38"/>
      <c r="Y397" s="38"/>
      <c r="Z397" s="38"/>
      <c r="AA397" s="38"/>
      <c r="AB397" s="38"/>
      <c r="AC397" s="38"/>
      <c r="AD397" s="38"/>
      <c r="AE397" s="38"/>
      <c r="AT397" s="17" t="s">
        <v>126</v>
      </c>
      <c r="AU397" s="17" t="s">
        <v>82</v>
      </c>
    </row>
    <row r="398" s="11" customFormat="1">
      <c r="A398" s="11"/>
      <c r="B398" s="200"/>
      <c r="C398" s="201"/>
      <c r="D398" s="195" t="s">
        <v>135</v>
      </c>
      <c r="E398" s="202" t="s">
        <v>19</v>
      </c>
      <c r="F398" s="203" t="s">
        <v>667</v>
      </c>
      <c r="G398" s="201"/>
      <c r="H398" s="204">
        <v>11.9</v>
      </c>
      <c r="I398" s="205"/>
      <c r="J398" s="201"/>
      <c r="K398" s="201"/>
      <c r="L398" s="206"/>
      <c r="M398" s="207"/>
      <c r="N398" s="208"/>
      <c r="O398" s="208"/>
      <c r="P398" s="208"/>
      <c r="Q398" s="208"/>
      <c r="R398" s="208"/>
      <c r="S398" s="208"/>
      <c r="T398" s="209"/>
      <c r="U398" s="11"/>
      <c r="V398" s="11"/>
      <c r="W398" s="11"/>
      <c r="X398" s="11"/>
      <c r="Y398" s="11"/>
      <c r="Z398" s="11"/>
      <c r="AA398" s="11"/>
      <c r="AB398" s="11"/>
      <c r="AC398" s="11"/>
      <c r="AD398" s="11"/>
      <c r="AE398" s="11"/>
      <c r="AT398" s="210" t="s">
        <v>135</v>
      </c>
      <c r="AU398" s="210" t="s">
        <v>82</v>
      </c>
      <c r="AV398" s="11" t="s">
        <v>82</v>
      </c>
      <c r="AW398" s="11" t="s">
        <v>33</v>
      </c>
      <c r="AX398" s="11" t="s">
        <v>72</v>
      </c>
      <c r="AY398" s="210" t="s">
        <v>125</v>
      </c>
    </row>
    <row r="399" s="13" customFormat="1">
      <c r="A399" s="13"/>
      <c r="B399" s="221"/>
      <c r="C399" s="222"/>
      <c r="D399" s="195" t="s">
        <v>135</v>
      </c>
      <c r="E399" s="223" t="s">
        <v>19</v>
      </c>
      <c r="F399" s="224" t="s">
        <v>141</v>
      </c>
      <c r="G399" s="222"/>
      <c r="H399" s="225">
        <v>11.9</v>
      </c>
      <c r="I399" s="226"/>
      <c r="J399" s="222"/>
      <c r="K399" s="222"/>
      <c r="L399" s="227"/>
      <c r="M399" s="228"/>
      <c r="N399" s="229"/>
      <c r="O399" s="229"/>
      <c r="P399" s="229"/>
      <c r="Q399" s="229"/>
      <c r="R399" s="229"/>
      <c r="S399" s="229"/>
      <c r="T399" s="230"/>
      <c r="U399" s="13"/>
      <c r="V399" s="13"/>
      <c r="W399" s="13"/>
      <c r="X399" s="13"/>
      <c r="Y399" s="13"/>
      <c r="Z399" s="13"/>
      <c r="AA399" s="13"/>
      <c r="AB399" s="13"/>
      <c r="AC399" s="13"/>
      <c r="AD399" s="13"/>
      <c r="AE399" s="13"/>
      <c r="AT399" s="231" t="s">
        <v>135</v>
      </c>
      <c r="AU399" s="231" t="s">
        <v>82</v>
      </c>
      <c r="AV399" s="13" t="s">
        <v>124</v>
      </c>
      <c r="AW399" s="13" t="s">
        <v>33</v>
      </c>
      <c r="AX399" s="13" t="s">
        <v>80</v>
      </c>
      <c r="AY399" s="231" t="s">
        <v>125</v>
      </c>
    </row>
    <row r="400" s="2" customFormat="1" ht="24.15" customHeight="1">
      <c r="A400" s="38"/>
      <c r="B400" s="39"/>
      <c r="C400" s="182" t="s">
        <v>362</v>
      </c>
      <c r="D400" s="182" t="s">
        <v>119</v>
      </c>
      <c r="E400" s="183" t="s">
        <v>554</v>
      </c>
      <c r="F400" s="184" t="s">
        <v>555</v>
      </c>
      <c r="G400" s="185" t="s">
        <v>170</v>
      </c>
      <c r="H400" s="186">
        <v>28</v>
      </c>
      <c r="I400" s="187"/>
      <c r="J400" s="188">
        <f>ROUND(I400*H400,2)</f>
        <v>0</v>
      </c>
      <c r="K400" s="184" t="s">
        <v>19</v>
      </c>
      <c r="L400" s="44"/>
      <c r="M400" s="189" t="s">
        <v>19</v>
      </c>
      <c r="N400" s="190" t="s">
        <v>43</v>
      </c>
      <c r="O400" s="84"/>
      <c r="P400" s="191">
        <f>O400*H400</f>
        <v>0</v>
      </c>
      <c r="Q400" s="191">
        <v>0</v>
      </c>
      <c r="R400" s="191">
        <f>Q400*H400</f>
        <v>0</v>
      </c>
      <c r="S400" s="191">
        <v>0</v>
      </c>
      <c r="T400" s="192">
        <f>S400*H400</f>
        <v>0</v>
      </c>
      <c r="U400" s="38"/>
      <c r="V400" s="38"/>
      <c r="W400" s="38"/>
      <c r="X400" s="38"/>
      <c r="Y400" s="38"/>
      <c r="Z400" s="38"/>
      <c r="AA400" s="38"/>
      <c r="AB400" s="38"/>
      <c r="AC400" s="38"/>
      <c r="AD400" s="38"/>
      <c r="AE400" s="38"/>
      <c r="AR400" s="193" t="s">
        <v>124</v>
      </c>
      <c r="AT400" s="193" t="s">
        <v>119</v>
      </c>
      <c r="AU400" s="193" t="s">
        <v>82</v>
      </c>
      <c r="AY400" s="17" t="s">
        <v>125</v>
      </c>
      <c r="BE400" s="194">
        <f>IF(N400="základní",J400,0)</f>
        <v>0</v>
      </c>
      <c r="BF400" s="194">
        <f>IF(N400="snížená",J400,0)</f>
        <v>0</v>
      </c>
      <c r="BG400" s="194">
        <f>IF(N400="zákl. přenesená",J400,0)</f>
        <v>0</v>
      </c>
      <c r="BH400" s="194">
        <f>IF(N400="sníž. přenesená",J400,0)</f>
        <v>0</v>
      </c>
      <c r="BI400" s="194">
        <f>IF(N400="nulová",J400,0)</f>
        <v>0</v>
      </c>
      <c r="BJ400" s="17" t="s">
        <v>80</v>
      </c>
      <c r="BK400" s="194">
        <f>ROUND(I400*H400,2)</f>
        <v>0</v>
      </c>
      <c r="BL400" s="17" t="s">
        <v>124</v>
      </c>
      <c r="BM400" s="193" t="s">
        <v>668</v>
      </c>
    </row>
    <row r="401" s="2" customFormat="1">
      <c r="A401" s="38"/>
      <c r="B401" s="39"/>
      <c r="C401" s="40"/>
      <c r="D401" s="195" t="s">
        <v>126</v>
      </c>
      <c r="E401" s="40"/>
      <c r="F401" s="196" t="s">
        <v>555</v>
      </c>
      <c r="G401" s="40"/>
      <c r="H401" s="40"/>
      <c r="I401" s="197"/>
      <c r="J401" s="40"/>
      <c r="K401" s="40"/>
      <c r="L401" s="44"/>
      <c r="M401" s="198"/>
      <c r="N401" s="199"/>
      <c r="O401" s="84"/>
      <c r="P401" s="84"/>
      <c r="Q401" s="84"/>
      <c r="R401" s="84"/>
      <c r="S401" s="84"/>
      <c r="T401" s="85"/>
      <c r="U401" s="38"/>
      <c r="V401" s="38"/>
      <c r="W401" s="38"/>
      <c r="X401" s="38"/>
      <c r="Y401" s="38"/>
      <c r="Z401" s="38"/>
      <c r="AA401" s="38"/>
      <c r="AB401" s="38"/>
      <c r="AC401" s="38"/>
      <c r="AD401" s="38"/>
      <c r="AE401" s="38"/>
      <c r="AT401" s="17" t="s">
        <v>126</v>
      </c>
      <c r="AU401" s="17" t="s">
        <v>82</v>
      </c>
    </row>
    <row r="402" s="11" customFormat="1">
      <c r="A402" s="11"/>
      <c r="B402" s="200"/>
      <c r="C402" s="201"/>
      <c r="D402" s="195" t="s">
        <v>135</v>
      </c>
      <c r="E402" s="202" t="s">
        <v>19</v>
      </c>
      <c r="F402" s="203" t="s">
        <v>669</v>
      </c>
      <c r="G402" s="201"/>
      <c r="H402" s="204">
        <v>28</v>
      </c>
      <c r="I402" s="205"/>
      <c r="J402" s="201"/>
      <c r="K402" s="201"/>
      <c r="L402" s="206"/>
      <c r="M402" s="207"/>
      <c r="N402" s="208"/>
      <c r="O402" s="208"/>
      <c r="P402" s="208"/>
      <c r="Q402" s="208"/>
      <c r="R402" s="208"/>
      <c r="S402" s="208"/>
      <c r="T402" s="209"/>
      <c r="U402" s="11"/>
      <c r="V402" s="11"/>
      <c r="W402" s="11"/>
      <c r="X402" s="11"/>
      <c r="Y402" s="11"/>
      <c r="Z402" s="11"/>
      <c r="AA402" s="11"/>
      <c r="AB402" s="11"/>
      <c r="AC402" s="11"/>
      <c r="AD402" s="11"/>
      <c r="AE402" s="11"/>
      <c r="AT402" s="210" t="s">
        <v>135</v>
      </c>
      <c r="AU402" s="210" t="s">
        <v>82</v>
      </c>
      <c r="AV402" s="11" t="s">
        <v>82</v>
      </c>
      <c r="AW402" s="11" t="s">
        <v>33</v>
      </c>
      <c r="AX402" s="11" t="s">
        <v>72</v>
      </c>
      <c r="AY402" s="210" t="s">
        <v>125</v>
      </c>
    </row>
    <row r="403" s="13" customFormat="1">
      <c r="A403" s="13"/>
      <c r="B403" s="221"/>
      <c r="C403" s="222"/>
      <c r="D403" s="195" t="s">
        <v>135</v>
      </c>
      <c r="E403" s="223" t="s">
        <v>19</v>
      </c>
      <c r="F403" s="224" t="s">
        <v>141</v>
      </c>
      <c r="G403" s="222"/>
      <c r="H403" s="225">
        <v>28</v>
      </c>
      <c r="I403" s="226"/>
      <c r="J403" s="222"/>
      <c r="K403" s="222"/>
      <c r="L403" s="227"/>
      <c r="M403" s="228"/>
      <c r="N403" s="229"/>
      <c r="O403" s="229"/>
      <c r="P403" s="229"/>
      <c r="Q403" s="229"/>
      <c r="R403" s="229"/>
      <c r="S403" s="229"/>
      <c r="T403" s="230"/>
      <c r="U403" s="13"/>
      <c r="V403" s="13"/>
      <c r="W403" s="13"/>
      <c r="X403" s="13"/>
      <c r="Y403" s="13"/>
      <c r="Z403" s="13"/>
      <c r="AA403" s="13"/>
      <c r="AB403" s="13"/>
      <c r="AC403" s="13"/>
      <c r="AD403" s="13"/>
      <c r="AE403" s="13"/>
      <c r="AT403" s="231" t="s">
        <v>135</v>
      </c>
      <c r="AU403" s="231" t="s">
        <v>82</v>
      </c>
      <c r="AV403" s="13" t="s">
        <v>124</v>
      </c>
      <c r="AW403" s="13" t="s">
        <v>33</v>
      </c>
      <c r="AX403" s="13" t="s">
        <v>80</v>
      </c>
      <c r="AY403" s="231" t="s">
        <v>125</v>
      </c>
    </row>
    <row r="404" s="2" customFormat="1" ht="24.15" customHeight="1">
      <c r="A404" s="38"/>
      <c r="B404" s="39"/>
      <c r="C404" s="182" t="s">
        <v>670</v>
      </c>
      <c r="D404" s="182" t="s">
        <v>119</v>
      </c>
      <c r="E404" s="183" t="s">
        <v>558</v>
      </c>
      <c r="F404" s="184" t="s">
        <v>559</v>
      </c>
      <c r="G404" s="185" t="s">
        <v>170</v>
      </c>
      <c r="H404" s="186">
        <v>28</v>
      </c>
      <c r="I404" s="187"/>
      <c r="J404" s="188">
        <f>ROUND(I404*H404,2)</f>
        <v>0</v>
      </c>
      <c r="K404" s="184" t="s">
        <v>19</v>
      </c>
      <c r="L404" s="44"/>
      <c r="M404" s="189" t="s">
        <v>19</v>
      </c>
      <c r="N404" s="190" t="s">
        <v>43</v>
      </c>
      <c r="O404" s="84"/>
      <c r="P404" s="191">
        <f>O404*H404</f>
        <v>0</v>
      </c>
      <c r="Q404" s="191">
        <v>0</v>
      </c>
      <c r="R404" s="191">
        <f>Q404*H404</f>
        <v>0</v>
      </c>
      <c r="S404" s="191">
        <v>0</v>
      </c>
      <c r="T404" s="192">
        <f>S404*H404</f>
        <v>0</v>
      </c>
      <c r="U404" s="38"/>
      <c r="V404" s="38"/>
      <c r="W404" s="38"/>
      <c r="X404" s="38"/>
      <c r="Y404" s="38"/>
      <c r="Z404" s="38"/>
      <c r="AA404" s="38"/>
      <c r="AB404" s="38"/>
      <c r="AC404" s="38"/>
      <c r="AD404" s="38"/>
      <c r="AE404" s="38"/>
      <c r="AR404" s="193" t="s">
        <v>124</v>
      </c>
      <c r="AT404" s="193" t="s">
        <v>119</v>
      </c>
      <c r="AU404" s="193" t="s">
        <v>82</v>
      </c>
      <c r="AY404" s="17" t="s">
        <v>125</v>
      </c>
      <c r="BE404" s="194">
        <f>IF(N404="základní",J404,0)</f>
        <v>0</v>
      </c>
      <c r="BF404" s="194">
        <f>IF(N404="snížená",J404,0)</f>
        <v>0</v>
      </c>
      <c r="BG404" s="194">
        <f>IF(N404="zákl. přenesená",J404,0)</f>
        <v>0</v>
      </c>
      <c r="BH404" s="194">
        <f>IF(N404="sníž. přenesená",J404,0)</f>
        <v>0</v>
      </c>
      <c r="BI404" s="194">
        <f>IF(N404="nulová",J404,0)</f>
        <v>0</v>
      </c>
      <c r="BJ404" s="17" t="s">
        <v>80</v>
      </c>
      <c r="BK404" s="194">
        <f>ROUND(I404*H404,2)</f>
        <v>0</v>
      </c>
      <c r="BL404" s="17" t="s">
        <v>124</v>
      </c>
      <c r="BM404" s="193" t="s">
        <v>671</v>
      </c>
    </row>
    <row r="405" s="2" customFormat="1">
      <c r="A405" s="38"/>
      <c r="B405" s="39"/>
      <c r="C405" s="40"/>
      <c r="D405" s="195" t="s">
        <v>126</v>
      </c>
      <c r="E405" s="40"/>
      <c r="F405" s="196" t="s">
        <v>559</v>
      </c>
      <c r="G405" s="40"/>
      <c r="H405" s="40"/>
      <c r="I405" s="197"/>
      <c r="J405" s="40"/>
      <c r="K405" s="40"/>
      <c r="L405" s="44"/>
      <c r="M405" s="198"/>
      <c r="N405" s="199"/>
      <c r="O405" s="84"/>
      <c r="P405" s="84"/>
      <c r="Q405" s="84"/>
      <c r="R405" s="84"/>
      <c r="S405" s="84"/>
      <c r="T405" s="85"/>
      <c r="U405" s="38"/>
      <c r="V405" s="38"/>
      <c r="W405" s="38"/>
      <c r="X405" s="38"/>
      <c r="Y405" s="38"/>
      <c r="Z405" s="38"/>
      <c r="AA405" s="38"/>
      <c r="AB405" s="38"/>
      <c r="AC405" s="38"/>
      <c r="AD405" s="38"/>
      <c r="AE405" s="38"/>
      <c r="AT405" s="17" t="s">
        <v>126</v>
      </c>
      <c r="AU405" s="17" t="s">
        <v>82</v>
      </c>
    </row>
    <row r="406" s="11" customFormat="1">
      <c r="A406" s="11"/>
      <c r="B406" s="200"/>
      <c r="C406" s="201"/>
      <c r="D406" s="195" t="s">
        <v>135</v>
      </c>
      <c r="E406" s="202" t="s">
        <v>19</v>
      </c>
      <c r="F406" s="203" t="s">
        <v>669</v>
      </c>
      <c r="G406" s="201"/>
      <c r="H406" s="204">
        <v>28</v>
      </c>
      <c r="I406" s="205"/>
      <c r="J406" s="201"/>
      <c r="K406" s="201"/>
      <c r="L406" s="206"/>
      <c r="M406" s="207"/>
      <c r="N406" s="208"/>
      <c r="O406" s="208"/>
      <c r="P406" s="208"/>
      <c r="Q406" s="208"/>
      <c r="R406" s="208"/>
      <c r="S406" s="208"/>
      <c r="T406" s="209"/>
      <c r="U406" s="11"/>
      <c r="V406" s="11"/>
      <c r="W406" s="11"/>
      <c r="X406" s="11"/>
      <c r="Y406" s="11"/>
      <c r="Z406" s="11"/>
      <c r="AA406" s="11"/>
      <c r="AB406" s="11"/>
      <c r="AC406" s="11"/>
      <c r="AD406" s="11"/>
      <c r="AE406" s="11"/>
      <c r="AT406" s="210" t="s">
        <v>135</v>
      </c>
      <c r="AU406" s="210" t="s">
        <v>82</v>
      </c>
      <c r="AV406" s="11" t="s">
        <v>82</v>
      </c>
      <c r="AW406" s="11" t="s">
        <v>33</v>
      </c>
      <c r="AX406" s="11" t="s">
        <v>72</v>
      </c>
      <c r="AY406" s="210" t="s">
        <v>125</v>
      </c>
    </row>
    <row r="407" s="13" customFormat="1">
      <c r="A407" s="13"/>
      <c r="B407" s="221"/>
      <c r="C407" s="222"/>
      <c r="D407" s="195" t="s">
        <v>135</v>
      </c>
      <c r="E407" s="223" t="s">
        <v>19</v>
      </c>
      <c r="F407" s="224" t="s">
        <v>141</v>
      </c>
      <c r="G407" s="222"/>
      <c r="H407" s="225">
        <v>28</v>
      </c>
      <c r="I407" s="226"/>
      <c r="J407" s="222"/>
      <c r="K407" s="222"/>
      <c r="L407" s="227"/>
      <c r="M407" s="228"/>
      <c r="N407" s="229"/>
      <c r="O407" s="229"/>
      <c r="P407" s="229"/>
      <c r="Q407" s="229"/>
      <c r="R407" s="229"/>
      <c r="S407" s="229"/>
      <c r="T407" s="230"/>
      <c r="U407" s="13"/>
      <c r="V407" s="13"/>
      <c r="W407" s="13"/>
      <c r="X407" s="13"/>
      <c r="Y407" s="13"/>
      <c r="Z407" s="13"/>
      <c r="AA407" s="13"/>
      <c r="AB407" s="13"/>
      <c r="AC407" s="13"/>
      <c r="AD407" s="13"/>
      <c r="AE407" s="13"/>
      <c r="AT407" s="231" t="s">
        <v>135</v>
      </c>
      <c r="AU407" s="231" t="s">
        <v>82</v>
      </c>
      <c r="AV407" s="13" t="s">
        <v>124</v>
      </c>
      <c r="AW407" s="13" t="s">
        <v>33</v>
      </c>
      <c r="AX407" s="13" t="s">
        <v>80</v>
      </c>
      <c r="AY407" s="231" t="s">
        <v>125</v>
      </c>
    </row>
    <row r="408" s="14" customFormat="1" ht="22.8" customHeight="1">
      <c r="A408" s="14"/>
      <c r="B408" s="244"/>
      <c r="C408" s="245"/>
      <c r="D408" s="246" t="s">
        <v>71</v>
      </c>
      <c r="E408" s="268" t="s">
        <v>672</v>
      </c>
      <c r="F408" s="268" t="s">
        <v>673</v>
      </c>
      <c r="G408" s="245"/>
      <c r="H408" s="245"/>
      <c r="I408" s="248"/>
      <c r="J408" s="269">
        <f>BK408</f>
        <v>0</v>
      </c>
      <c r="K408" s="245"/>
      <c r="L408" s="250"/>
      <c r="M408" s="251"/>
      <c r="N408" s="252"/>
      <c r="O408" s="252"/>
      <c r="P408" s="253">
        <f>SUM(P409:P474)</f>
        <v>0</v>
      </c>
      <c r="Q408" s="252"/>
      <c r="R408" s="253">
        <f>SUM(R409:R474)</f>
        <v>0</v>
      </c>
      <c r="S408" s="252"/>
      <c r="T408" s="254">
        <f>SUM(T409:T474)</f>
        <v>0</v>
      </c>
      <c r="U408" s="14"/>
      <c r="V408" s="14"/>
      <c r="W408" s="14"/>
      <c r="X408" s="14"/>
      <c r="Y408" s="14"/>
      <c r="Z408" s="14"/>
      <c r="AA408" s="14"/>
      <c r="AB408" s="14"/>
      <c r="AC408" s="14"/>
      <c r="AD408" s="14"/>
      <c r="AE408" s="14"/>
      <c r="AR408" s="255" t="s">
        <v>80</v>
      </c>
      <c r="AT408" s="256" t="s">
        <v>71</v>
      </c>
      <c r="AU408" s="256" t="s">
        <v>80</v>
      </c>
      <c r="AY408" s="255" t="s">
        <v>125</v>
      </c>
      <c r="BK408" s="257">
        <f>SUM(BK409:BK474)</f>
        <v>0</v>
      </c>
    </row>
    <row r="409" s="2" customFormat="1" ht="24.15" customHeight="1">
      <c r="A409" s="38"/>
      <c r="B409" s="39"/>
      <c r="C409" s="182" t="s">
        <v>367</v>
      </c>
      <c r="D409" s="182" t="s">
        <v>119</v>
      </c>
      <c r="E409" s="183" t="s">
        <v>563</v>
      </c>
      <c r="F409" s="184" t="s">
        <v>564</v>
      </c>
      <c r="G409" s="185" t="s">
        <v>230</v>
      </c>
      <c r="H409" s="186">
        <v>1.5</v>
      </c>
      <c r="I409" s="187"/>
      <c r="J409" s="188">
        <f>ROUND(I409*H409,2)</f>
        <v>0</v>
      </c>
      <c r="K409" s="184" t="s">
        <v>123</v>
      </c>
      <c r="L409" s="44"/>
      <c r="M409" s="189" t="s">
        <v>19</v>
      </c>
      <c r="N409" s="190" t="s">
        <v>43</v>
      </c>
      <c r="O409" s="84"/>
      <c r="P409" s="191">
        <f>O409*H409</f>
        <v>0</v>
      </c>
      <c r="Q409" s="191">
        <v>0</v>
      </c>
      <c r="R409" s="191">
        <f>Q409*H409</f>
        <v>0</v>
      </c>
      <c r="S409" s="191">
        <v>0</v>
      </c>
      <c r="T409" s="192">
        <f>S409*H409</f>
        <v>0</v>
      </c>
      <c r="U409" s="38"/>
      <c r="V409" s="38"/>
      <c r="W409" s="38"/>
      <c r="X409" s="38"/>
      <c r="Y409" s="38"/>
      <c r="Z409" s="38"/>
      <c r="AA409" s="38"/>
      <c r="AB409" s="38"/>
      <c r="AC409" s="38"/>
      <c r="AD409" s="38"/>
      <c r="AE409" s="38"/>
      <c r="AR409" s="193" t="s">
        <v>124</v>
      </c>
      <c r="AT409" s="193" t="s">
        <v>119</v>
      </c>
      <c r="AU409" s="193" t="s">
        <v>82</v>
      </c>
      <c r="AY409" s="17" t="s">
        <v>125</v>
      </c>
      <c r="BE409" s="194">
        <f>IF(N409="základní",J409,0)</f>
        <v>0</v>
      </c>
      <c r="BF409" s="194">
        <f>IF(N409="snížená",J409,0)</f>
        <v>0</v>
      </c>
      <c r="BG409" s="194">
        <f>IF(N409="zákl. přenesená",J409,0)</f>
        <v>0</v>
      </c>
      <c r="BH409" s="194">
        <f>IF(N409="sníž. přenesená",J409,0)</f>
        <v>0</v>
      </c>
      <c r="BI409" s="194">
        <f>IF(N409="nulová",J409,0)</f>
        <v>0</v>
      </c>
      <c r="BJ409" s="17" t="s">
        <v>80</v>
      </c>
      <c r="BK409" s="194">
        <f>ROUND(I409*H409,2)</f>
        <v>0</v>
      </c>
      <c r="BL409" s="17" t="s">
        <v>124</v>
      </c>
      <c r="BM409" s="193" t="s">
        <v>674</v>
      </c>
    </row>
    <row r="410" s="2" customFormat="1">
      <c r="A410" s="38"/>
      <c r="B410" s="39"/>
      <c r="C410" s="40"/>
      <c r="D410" s="195" t="s">
        <v>126</v>
      </c>
      <c r="E410" s="40"/>
      <c r="F410" s="196" t="s">
        <v>564</v>
      </c>
      <c r="G410" s="40"/>
      <c r="H410" s="40"/>
      <c r="I410" s="197"/>
      <c r="J410" s="40"/>
      <c r="K410" s="40"/>
      <c r="L410" s="44"/>
      <c r="M410" s="198"/>
      <c r="N410" s="199"/>
      <c r="O410" s="84"/>
      <c r="P410" s="84"/>
      <c r="Q410" s="84"/>
      <c r="R410" s="84"/>
      <c r="S410" s="84"/>
      <c r="T410" s="85"/>
      <c r="U410" s="38"/>
      <c r="V410" s="38"/>
      <c r="W410" s="38"/>
      <c r="X410" s="38"/>
      <c r="Y410" s="38"/>
      <c r="Z410" s="38"/>
      <c r="AA410" s="38"/>
      <c r="AB410" s="38"/>
      <c r="AC410" s="38"/>
      <c r="AD410" s="38"/>
      <c r="AE410" s="38"/>
      <c r="AT410" s="17" t="s">
        <v>126</v>
      </c>
      <c r="AU410" s="17" t="s">
        <v>82</v>
      </c>
    </row>
    <row r="411" s="11" customFormat="1">
      <c r="A411" s="11"/>
      <c r="B411" s="200"/>
      <c r="C411" s="201"/>
      <c r="D411" s="195" t="s">
        <v>135</v>
      </c>
      <c r="E411" s="202" t="s">
        <v>19</v>
      </c>
      <c r="F411" s="203" t="s">
        <v>675</v>
      </c>
      <c r="G411" s="201"/>
      <c r="H411" s="204">
        <v>1.5</v>
      </c>
      <c r="I411" s="205"/>
      <c r="J411" s="201"/>
      <c r="K411" s="201"/>
      <c r="L411" s="206"/>
      <c r="M411" s="207"/>
      <c r="N411" s="208"/>
      <c r="O411" s="208"/>
      <c r="P411" s="208"/>
      <c r="Q411" s="208"/>
      <c r="R411" s="208"/>
      <c r="S411" s="208"/>
      <c r="T411" s="209"/>
      <c r="U411" s="11"/>
      <c r="V411" s="11"/>
      <c r="W411" s="11"/>
      <c r="X411" s="11"/>
      <c r="Y411" s="11"/>
      <c r="Z411" s="11"/>
      <c r="AA411" s="11"/>
      <c r="AB411" s="11"/>
      <c r="AC411" s="11"/>
      <c r="AD411" s="11"/>
      <c r="AE411" s="11"/>
      <c r="AT411" s="210" t="s">
        <v>135</v>
      </c>
      <c r="AU411" s="210" t="s">
        <v>82</v>
      </c>
      <c r="AV411" s="11" t="s">
        <v>82</v>
      </c>
      <c r="AW411" s="11" t="s">
        <v>33</v>
      </c>
      <c r="AX411" s="11" t="s">
        <v>72</v>
      </c>
      <c r="AY411" s="210" t="s">
        <v>125</v>
      </c>
    </row>
    <row r="412" s="13" customFormat="1">
      <c r="A412" s="13"/>
      <c r="B412" s="221"/>
      <c r="C412" s="222"/>
      <c r="D412" s="195" t="s">
        <v>135</v>
      </c>
      <c r="E412" s="223" t="s">
        <v>19</v>
      </c>
      <c r="F412" s="224" t="s">
        <v>141</v>
      </c>
      <c r="G412" s="222"/>
      <c r="H412" s="225">
        <v>1.5</v>
      </c>
      <c r="I412" s="226"/>
      <c r="J412" s="222"/>
      <c r="K412" s="222"/>
      <c r="L412" s="227"/>
      <c r="M412" s="228"/>
      <c r="N412" s="229"/>
      <c r="O412" s="229"/>
      <c r="P412" s="229"/>
      <c r="Q412" s="229"/>
      <c r="R412" s="229"/>
      <c r="S412" s="229"/>
      <c r="T412" s="230"/>
      <c r="U412" s="13"/>
      <c r="V412" s="13"/>
      <c r="W412" s="13"/>
      <c r="X412" s="13"/>
      <c r="Y412" s="13"/>
      <c r="Z412" s="13"/>
      <c r="AA412" s="13"/>
      <c r="AB412" s="13"/>
      <c r="AC412" s="13"/>
      <c r="AD412" s="13"/>
      <c r="AE412" s="13"/>
      <c r="AT412" s="231" t="s">
        <v>135</v>
      </c>
      <c r="AU412" s="231" t="s">
        <v>82</v>
      </c>
      <c r="AV412" s="13" t="s">
        <v>124</v>
      </c>
      <c r="AW412" s="13" t="s">
        <v>33</v>
      </c>
      <c r="AX412" s="13" t="s">
        <v>80</v>
      </c>
      <c r="AY412" s="231" t="s">
        <v>125</v>
      </c>
    </row>
    <row r="413" s="2" customFormat="1" ht="24.15" customHeight="1">
      <c r="A413" s="38"/>
      <c r="B413" s="39"/>
      <c r="C413" s="182" t="s">
        <v>676</v>
      </c>
      <c r="D413" s="182" t="s">
        <v>119</v>
      </c>
      <c r="E413" s="183" t="s">
        <v>581</v>
      </c>
      <c r="F413" s="184" t="s">
        <v>582</v>
      </c>
      <c r="G413" s="185" t="s">
        <v>133</v>
      </c>
      <c r="H413" s="186">
        <v>16.25</v>
      </c>
      <c r="I413" s="187"/>
      <c r="J413" s="188">
        <f>ROUND(I413*H413,2)</f>
        <v>0</v>
      </c>
      <c r="K413" s="184" t="s">
        <v>123</v>
      </c>
      <c r="L413" s="44"/>
      <c r="M413" s="189" t="s">
        <v>19</v>
      </c>
      <c r="N413" s="190" t="s">
        <v>43</v>
      </c>
      <c r="O413" s="84"/>
      <c r="P413" s="191">
        <f>O413*H413</f>
        <v>0</v>
      </c>
      <c r="Q413" s="191">
        <v>0</v>
      </c>
      <c r="R413" s="191">
        <f>Q413*H413</f>
        <v>0</v>
      </c>
      <c r="S413" s="191">
        <v>0</v>
      </c>
      <c r="T413" s="192">
        <f>S413*H413</f>
        <v>0</v>
      </c>
      <c r="U413" s="38"/>
      <c r="V413" s="38"/>
      <c r="W413" s="38"/>
      <c r="X413" s="38"/>
      <c r="Y413" s="38"/>
      <c r="Z413" s="38"/>
      <c r="AA413" s="38"/>
      <c r="AB413" s="38"/>
      <c r="AC413" s="38"/>
      <c r="AD413" s="38"/>
      <c r="AE413" s="38"/>
      <c r="AR413" s="193" t="s">
        <v>124</v>
      </c>
      <c r="AT413" s="193" t="s">
        <v>119</v>
      </c>
      <c r="AU413" s="193" t="s">
        <v>82</v>
      </c>
      <c r="AY413" s="17" t="s">
        <v>125</v>
      </c>
      <c r="BE413" s="194">
        <f>IF(N413="základní",J413,0)</f>
        <v>0</v>
      </c>
      <c r="BF413" s="194">
        <f>IF(N413="snížená",J413,0)</f>
        <v>0</v>
      </c>
      <c r="BG413" s="194">
        <f>IF(N413="zákl. přenesená",J413,0)</f>
        <v>0</v>
      </c>
      <c r="BH413" s="194">
        <f>IF(N413="sníž. přenesená",J413,0)</f>
        <v>0</v>
      </c>
      <c r="BI413" s="194">
        <f>IF(N413="nulová",J413,0)</f>
        <v>0</v>
      </c>
      <c r="BJ413" s="17" t="s">
        <v>80</v>
      </c>
      <c r="BK413" s="194">
        <f>ROUND(I413*H413,2)</f>
        <v>0</v>
      </c>
      <c r="BL413" s="17" t="s">
        <v>124</v>
      </c>
      <c r="BM413" s="193" t="s">
        <v>677</v>
      </c>
    </row>
    <row r="414" s="2" customFormat="1">
      <c r="A414" s="38"/>
      <c r="B414" s="39"/>
      <c r="C414" s="40"/>
      <c r="D414" s="195" t="s">
        <v>126</v>
      </c>
      <c r="E414" s="40"/>
      <c r="F414" s="196" t="s">
        <v>582</v>
      </c>
      <c r="G414" s="40"/>
      <c r="H414" s="40"/>
      <c r="I414" s="197"/>
      <c r="J414" s="40"/>
      <c r="K414" s="40"/>
      <c r="L414" s="44"/>
      <c r="M414" s="198"/>
      <c r="N414" s="199"/>
      <c r="O414" s="84"/>
      <c r="P414" s="84"/>
      <c r="Q414" s="84"/>
      <c r="R414" s="84"/>
      <c r="S414" s="84"/>
      <c r="T414" s="85"/>
      <c r="U414" s="38"/>
      <c r="V414" s="38"/>
      <c r="W414" s="38"/>
      <c r="X414" s="38"/>
      <c r="Y414" s="38"/>
      <c r="Z414" s="38"/>
      <c r="AA414" s="38"/>
      <c r="AB414" s="38"/>
      <c r="AC414" s="38"/>
      <c r="AD414" s="38"/>
      <c r="AE414" s="38"/>
      <c r="AT414" s="17" t="s">
        <v>126</v>
      </c>
      <c r="AU414" s="17" t="s">
        <v>82</v>
      </c>
    </row>
    <row r="415" s="11" customFormat="1">
      <c r="A415" s="11"/>
      <c r="B415" s="200"/>
      <c r="C415" s="201"/>
      <c r="D415" s="195" t="s">
        <v>135</v>
      </c>
      <c r="E415" s="202" t="s">
        <v>19</v>
      </c>
      <c r="F415" s="203" t="s">
        <v>678</v>
      </c>
      <c r="G415" s="201"/>
      <c r="H415" s="204">
        <v>16.25</v>
      </c>
      <c r="I415" s="205"/>
      <c r="J415" s="201"/>
      <c r="K415" s="201"/>
      <c r="L415" s="206"/>
      <c r="M415" s="207"/>
      <c r="N415" s="208"/>
      <c r="O415" s="208"/>
      <c r="P415" s="208"/>
      <c r="Q415" s="208"/>
      <c r="R415" s="208"/>
      <c r="S415" s="208"/>
      <c r="T415" s="209"/>
      <c r="U415" s="11"/>
      <c r="V415" s="11"/>
      <c r="W415" s="11"/>
      <c r="X415" s="11"/>
      <c r="Y415" s="11"/>
      <c r="Z415" s="11"/>
      <c r="AA415" s="11"/>
      <c r="AB415" s="11"/>
      <c r="AC415" s="11"/>
      <c r="AD415" s="11"/>
      <c r="AE415" s="11"/>
      <c r="AT415" s="210" t="s">
        <v>135</v>
      </c>
      <c r="AU415" s="210" t="s">
        <v>82</v>
      </c>
      <c r="AV415" s="11" t="s">
        <v>82</v>
      </c>
      <c r="AW415" s="11" t="s">
        <v>33</v>
      </c>
      <c r="AX415" s="11" t="s">
        <v>72</v>
      </c>
      <c r="AY415" s="210" t="s">
        <v>125</v>
      </c>
    </row>
    <row r="416" s="13" customFormat="1">
      <c r="A416" s="13"/>
      <c r="B416" s="221"/>
      <c r="C416" s="222"/>
      <c r="D416" s="195" t="s">
        <v>135</v>
      </c>
      <c r="E416" s="223" t="s">
        <v>19</v>
      </c>
      <c r="F416" s="224" t="s">
        <v>141</v>
      </c>
      <c r="G416" s="222"/>
      <c r="H416" s="225">
        <v>16.25</v>
      </c>
      <c r="I416" s="226"/>
      <c r="J416" s="222"/>
      <c r="K416" s="222"/>
      <c r="L416" s="227"/>
      <c r="M416" s="228"/>
      <c r="N416" s="229"/>
      <c r="O416" s="229"/>
      <c r="P416" s="229"/>
      <c r="Q416" s="229"/>
      <c r="R416" s="229"/>
      <c r="S416" s="229"/>
      <c r="T416" s="230"/>
      <c r="U416" s="13"/>
      <c r="V416" s="13"/>
      <c r="W416" s="13"/>
      <c r="X416" s="13"/>
      <c r="Y416" s="13"/>
      <c r="Z416" s="13"/>
      <c r="AA416" s="13"/>
      <c r="AB416" s="13"/>
      <c r="AC416" s="13"/>
      <c r="AD416" s="13"/>
      <c r="AE416" s="13"/>
      <c r="AT416" s="231" t="s">
        <v>135</v>
      </c>
      <c r="AU416" s="231" t="s">
        <v>82</v>
      </c>
      <c r="AV416" s="13" t="s">
        <v>124</v>
      </c>
      <c r="AW416" s="13" t="s">
        <v>33</v>
      </c>
      <c r="AX416" s="13" t="s">
        <v>80</v>
      </c>
      <c r="AY416" s="231" t="s">
        <v>125</v>
      </c>
    </row>
    <row r="417" s="2" customFormat="1" ht="55.5" customHeight="1">
      <c r="A417" s="38"/>
      <c r="B417" s="39"/>
      <c r="C417" s="182" t="s">
        <v>371</v>
      </c>
      <c r="D417" s="182" t="s">
        <v>119</v>
      </c>
      <c r="E417" s="183" t="s">
        <v>154</v>
      </c>
      <c r="F417" s="184" t="s">
        <v>155</v>
      </c>
      <c r="G417" s="185" t="s">
        <v>144</v>
      </c>
      <c r="H417" s="186">
        <v>6.0780000000000003</v>
      </c>
      <c r="I417" s="187"/>
      <c r="J417" s="188">
        <f>ROUND(I417*H417,2)</f>
        <v>0</v>
      </c>
      <c r="K417" s="184" t="s">
        <v>123</v>
      </c>
      <c r="L417" s="44"/>
      <c r="M417" s="189" t="s">
        <v>19</v>
      </c>
      <c r="N417" s="190" t="s">
        <v>43</v>
      </c>
      <c r="O417" s="84"/>
      <c r="P417" s="191">
        <f>O417*H417</f>
        <v>0</v>
      </c>
      <c r="Q417" s="191">
        <v>0</v>
      </c>
      <c r="R417" s="191">
        <f>Q417*H417</f>
        <v>0</v>
      </c>
      <c r="S417" s="191">
        <v>0</v>
      </c>
      <c r="T417" s="192">
        <f>S417*H417</f>
        <v>0</v>
      </c>
      <c r="U417" s="38"/>
      <c r="V417" s="38"/>
      <c r="W417" s="38"/>
      <c r="X417" s="38"/>
      <c r="Y417" s="38"/>
      <c r="Z417" s="38"/>
      <c r="AA417" s="38"/>
      <c r="AB417" s="38"/>
      <c r="AC417" s="38"/>
      <c r="AD417" s="38"/>
      <c r="AE417" s="38"/>
      <c r="AR417" s="193" t="s">
        <v>124</v>
      </c>
      <c r="AT417" s="193" t="s">
        <v>119</v>
      </c>
      <c r="AU417" s="193" t="s">
        <v>82</v>
      </c>
      <c r="AY417" s="17" t="s">
        <v>125</v>
      </c>
      <c r="BE417" s="194">
        <f>IF(N417="základní",J417,0)</f>
        <v>0</v>
      </c>
      <c r="BF417" s="194">
        <f>IF(N417="snížená",J417,0)</f>
        <v>0</v>
      </c>
      <c r="BG417" s="194">
        <f>IF(N417="zákl. přenesená",J417,0)</f>
        <v>0</v>
      </c>
      <c r="BH417" s="194">
        <f>IF(N417="sníž. přenesená",J417,0)</f>
        <v>0</v>
      </c>
      <c r="BI417" s="194">
        <f>IF(N417="nulová",J417,0)</f>
        <v>0</v>
      </c>
      <c r="BJ417" s="17" t="s">
        <v>80</v>
      </c>
      <c r="BK417" s="194">
        <f>ROUND(I417*H417,2)</f>
        <v>0</v>
      </c>
      <c r="BL417" s="17" t="s">
        <v>124</v>
      </c>
      <c r="BM417" s="193" t="s">
        <v>679</v>
      </c>
    </row>
    <row r="418" s="2" customFormat="1">
      <c r="A418" s="38"/>
      <c r="B418" s="39"/>
      <c r="C418" s="40"/>
      <c r="D418" s="195" t="s">
        <v>126</v>
      </c>
      <c r="E418" s="40"/>
      <c r="F418" s="196" t="s">
        <v>155</v>
      </c>
      <c r="G418" s="40"/>
      <c r="H418" s="40"/>
      <c r="I418" s="197"/>
      <c r="J418" s="40"/>
      <c r="K418" s="40"/>
      <c r="L418" s="44"/>
      <c r="M418" s="198"/>
      <c r="N418" s="199"/>
      <c r="O418" s="84"/>
      <c r="P418" s="84"/>
      <c r="Q418" s="84"/>
      <c r="R418" s="84"/>
      <c r="S418" s="84"/>
      <c r="T418" s="85"/>
      <c r="U418" s="38"/>
      <c r="V418" s="38"/>
      <c r="W418" s="38"/>
      <c r="X418" s="38"/>
      <c r="Y418" s="38"/>
      <c r="Z418" s="38"/>
      <c r="AA418" s="38"/>
      <c r="AB418" s="38"/>
      <c r="AC418" s="38"/>
      <c r="AD418" s="38"/>
      <c r="AE418" s="38"/>
      <c r="AT418" s="17" t="s">
        <v>126</v>
      </c>
      <c r="AU418" s="17" t="s">
        <v>82</v>
      </c>
    </row>
    <row r="419" s="11" customFormat="1">
      <c r="A419" s="11"/>
      <c r="B419" s="200"/>
      <c r="C419" s="201"/>
      <c r="D419" s="195" t="s">
        <v>135</v>
      </c>
      <c r="E419" s="202" t="s">
        <v>19</v>
      </c>
      <c r="F419" s="203" t="s">
        <v>680</v>
      </c>
      <c r="G419" s="201"/>
      <c r="H419" s="204">
        <v>6.0780000000000003</v>
      </c>
      <c r="I419" s="205"/>
      <c r="J419" s="201"/>
      <c r="K419" s="201"/>
      <c r="L419" s="206"/>
      <c r="M419" s="207"/>
      <c r="N419" s="208"/>
      <c r="O419" s="208"/>
      <c r="P419" s="208"/>
      <c r="Q419" s="208"/>
      <c r="R419" s="208"/>
      <c r="S419" s="208"/>
      <c r="T419" s="209"/>
      <c r="U419" s="11"/>
      <c r="V419" s="11"/>
      <c r="W419" s="11"/>
      <c r="X419" s="11"/>
      <c r="Y419" s="11"/>
      <c r="Z419" s="11"/>
      <c r="AA419" s="11"/>
      <c r="AB419" s="11"/>
      <c r="AC419" s="11"/>
      <c r="AD419" s="11"/>
      <c r="AE419" s="11"/>
      <c r="AT419" s="210" t="s">
        <v>135</v>
      </c>
      <c r="AU419" s="210" t="s">
        <v>82</v>
      </c>
      <c r="AV419" s="11" t="s">
        <v>82</v>
      </c>
      <c r="AW419" s="11" t="s">
        <v>33</v>
      </c>
      <c r="AX419" s="11" t="s">
        <v>72</v>
      </c>
      <c r="AY419" s="210" t="s">
        <v>125</v>
      </c>
    </row>
    <row r="420" s="13" customFormat="1">
      <c r="A420" s="13"/>
      <c r="B420" s="221"/>
      <c r="C420" s="222"/>
      <c r="D420" s="195" t="s">
        <v>135</v>
      </c>
      <c r="E420" s="223" t="s">
        <v>19</v>
      </c>
      <c r="F420" s="224" t="s">
        <v>141</v>
      </c>
      <c r="G420" s="222"/>
      <c r="H420" s="225">
        <v>6.0780000000000003</v>
      </c>
      <c r="I420" s="226"/>
      <c r="J420" s="222"/>
      <c r="K420" s="222"/>
      <c r="L420" s="227"/>
      <c r="M420" s="228"/>
      <c r="N420" s="229"/>
      <c r="O420" s="229"/>
      <c r="P420" s="229"/>
      <c r="Q420" s="229"/>
      <c r="R420" s="229"/>
      <c r="S420" s="229"/>
      <c r="T420" s="230"/>
      <c r="U420" s="13"/>
      <c r="V420" s="13"/>
      <c r="W420" s="13"/>
      <c r="X420" s="13"/>
      <c r="Y420" s="13"/>
      <c r="Z420" s="13"/>
      <c r="AA420" s="13"/>
      <c r="AB420" s="13"/>
      <c r="AC420" s="13"/>
      <c r="AD420" s="13"/>
      <c r="AE420" s="13"/>
      <c r="AT420" s="231" t="s">
        <v>135</v>
      </c>
      <c r="AU420" s="231" t="s">
        <v>82</v>
      </c>
      <c r="AV420" s="13" t="s">
        <v>124</v>
      </c>
      <c r="AW420" s="13" t="s">
        <v>33</v>
      </c>
      <c r="AX420" s="13" t="s">
        <v>80</v>
      </c>
      <c r="AY420" s="231" t="s">
        <v>125</v>
      </c>
    </row>
    <row r="421" s="2" customFormat="1" ht="24.15" customHeight="1">
      <c r="A421" s="38"/>
      <c r="B421" s="39"/>
      <c r="C421" s="182" t="s">
        <v>681</v>
      </c>
      <c r="D421" s="182" t="s">
        <v>119</v>
      </c>
      <c r="E421" s="183" t="s">
        <v>585</v>
      </c>
      <c r="F421" s="184" t="s">
        <v>586</v>
      </c>
      <c r="G421" s="185" t="s">
        <v>144</v>
      </c>
      <c r="H421" s="186">
        <v>6.0780000000000003</v>
      </c>
      <c r="I421" s="187"/>
      <c r="J421" s="188">
        <f>ROUND(I421*H421,2)</f>
        <v>0</v>
      </c>
      <c r="K421" s="184" t="s">
        <v>123</v>
      </c>
      <c r="L421" s="44"/>
      <c r="M421" s="189" t="s">
        <v>19</v>
      </c>
      <c r="N421" s="190" t="s">
        <v>43</v>
      </c>
      <c r="O421" s="84"/>
      <c r="P421" s="191">
        <f>O421*H421</f>
        <v>0</v>
      </c>
      <c r="Q421" s="191">
        <v>0</v>
      </c>
      <c r="R421" s="191">
        <f>Q421*H421</f>
        <v>0</v>
      </c>
      <c r="S421" s="191">
        <v>0</v>
      </c>
      <c r="T421" s="192">
        <f>S421*H421</f>
        <v>0</v>
      </c>
      <c r="U421" s="38"/>
      <c r="V421" s="38"/>
      <c r="W421" s="38"/>
      <c r="X421" s="38"/>
      <c r="Y421" s="38"/>
      <c r="Z421" s="38"/>
      <c r="AA421" s="38"/>
      <c r="AB421" s="38"/>
      <c r="AC421" s="38"/>
      <c r="AD421" s="38"/>
      <c r="AE421" s="38"/>
      <c r="AR421" s="193" t="s">
        <v>124</v>
      </c>
      <c r="AT421" s="193" t="s">
        <v>119</v>
      </c>
      <c r="AU421" s="193" t="s">
        <v>82</v>
      </c>
      <c r="AY421" s="17" t="s">
        <v>125</v>
      </c>
      <c r="BE421" s="194">
        <f>IF(N421="základní",J421,0)</f>
        <v>0</v>
      </c>
      <c r="BF421" s="194">
        <f>IF(N421="snížená",J421,0)</f>
        <v>0</v>
      </c>
      <c r="BG421" s="194">
        <f>IF(N421="zákl. přenesená",J421,0)</f>
        <v>0</v>
      </c>
      <c r="BH421" s="194">
        <f>IF(N421="sníž. přenesená",J421,0)</f>
        <v>0</v>
      </c>
      <c r="BI421" s="194">
        <f>IF(N421="nulová",J421,0)</f>
        <v>0</v>
      </c>
      <c r="BJ421" s="17" t="s">
        <v>80</v>
      </c>
      <c r="BK421" s="194">
        <f>ROUND(I421*H421,2)</f>
        <v>0</v>
      </c>
      <c r="BL421" s="17" t="s">
        <v>124</v>
      </c>
      <c r="BM421" s="193" t="s">
        <v>682</v>
      </c>
    </row>
    <row r="422" s="2" customFormat="1">
      <c r="A422" s="38"/>
      <c r="B422" s="39"/>
      <c r="C422" s="40"/>
      <c r="D422" s="195" t="s">
        <v>126</v>
      </c>
      <c r="E422" s="40"/>
      <c r="F422" s="196" t="s">
        <v>586</v>
      </c>
      <c r="G422" s="40"/>
      <c r="H422" s="40"/>
      <c r="I422" s="197"/>
      <c r="J422" s="40"/>
      <c r="K422" s="40"/>
      <c r="L422" s="44"/>
      <c r="M422" s="198"/>
      <c r="N422" s="199"/>
      <c r="O422" s="84"/>
      <c r="P422" s="84"/>
      <c r="Q422" s="84"/>
      <c r="R422" s="84"/>
      <c r="S422" s="84"/>
      <c r="T422" s="85"/>
      <c r="U422" s="38"/>
      <c r="V422" s="38"/>
      <c r="W422" s="38"/>
      <c r="X422" s="38"/>
      <c r="Y422" s="38"/>
      <c r="Z422" s="38"/>
      <c r="AA422" s="38"/>
      <c r="AB422" s="38"/>
      <c r="AC422" s="38"/>
      <c r="AD422" s="38"/>
      <c r="AE422" s="38"/>
      <c r="AT422" s="17" t="s">
        <v>126</v>
      </c>
      <c r="AU422" s="17" t="s">
        <v>82</v>
      </c>
    </row>
    <row r="423" s="11" customFormat="1">
      <c r="A423" s="11"/>
      <c r="B423" s="200"/>
      <c r="C423" s="201"/>
      <c r="D423" s="195" t="s">
        <v>135</v>
      </c>
      <c r="E423" s="202" t="s">
        <v>19</v>
      </c>
      <c r="F423" s="203" t="s">
        <v>683</v>
      </c>
      <c r="G423" s="201"/>
      <c r="H423" s="204">
        <v>6.0780000000000003</v>
      </c>
      <c r="I423" s="205"/>
      <c r="J423" s="201"/>
      <c r="K423" s="201"/>
      <c r="L423" s="206"/>
      <c r="M423" s="207"/>
      <c r="N423" s="208"/>
      <c r="O423" s="208"/>
      <c r="P423" s="208"/>
      <c r="Q423" s="208"/>
      <c r="R423" s="208"/>
      <c r="S423" s="208"/>
      <c r="T423" s="209"/>
      <c r="U423" s="11"/>
      <c r="V423" s="11"/>
      <c r="W423" s="11"/>
      <c r="X423" s="11"/>
      <c r="Y423" s="11"/>
      <c r="Z423" s="11"/>
      <c r="AA423" s="11"/>
      <c r="AB423" s="11"/>
      <c r="AC423" s="11"/>
      <c r="AD423" s="11"/>
      <c r="AE423" s="11"/>
      <c r="AT423" s="210" t="s">
        <v>135</v>
      </c>
      <c r="AU423" s="210" t="s">
        <v>82</v>
      </c>
      <c r="AV423" s="11" t="s">
        <v>82</v>
      </c>
      <c r="AW423" s="11" t="s">
        <v>33</v>
      </c>
      <c r="AX423" s="11" t="s">
        <v>72</v>
      </c>
      <c r="AY423" s="210" t="s">
        <v>125</v>
      </c>
    </row>
    <row r="424" s="13" customFormat="1">
      <c r="A424" s="13"/>
      <c r="B424" s="221"/>
      <c r="C424" s="222"/>
      <c r="D424" s="195" t="s">
        <v>135</v>
      </c>
      <c r="E424" s="223" t="s">
        <v>19</v>
      </c>
      <c r="F424" s="224" t="s">
        <v>141</v>
      </c>
      <c r="G424" s="222"/>
      <c r="H424" s="225">
        <v>6.0780000000000003</v>
      </c>
      <c r="I424" s="226"/>
      <c r="J424" s="222"/>
      <c r="K424" s="222"/>
      <c r="L424" s="227"/>
      <c r="M424" s="228"/>
      <c r="N424" s="229"/>
      <c r="O424" s="229"/>
      <c r="P424" s="229"/>
      <c r="Q424" s="229"/>
      <c r="R424" s="229"/>
      <c r="S424" s="229"/>
      <c r="T424" s="230"/>
      <c r="U424" s="13"/>
      <c r="V424" s="13"/>
      <c r="W424" s="13"/>
      <c r="X424" s="13"/>
      <c r="Y424" s="13"/>
      <c r="Z424" s="13"/>
      <c r="AA424" s="13"/>
      <c r="AB424" s="13"/>
      <c r="AC424" s="13"/>
      <c r="AD424" s="13"/>
      <c r="AE424" s="13"/>
      <c r="AT424" s="231" t="s">
        <v>135</v>
      </c>
      <c r="AU424" s="231" t="s">
        <v>82</v>
      </c>
      <c r="AV424" s="13" t="s">
        <v>124</v>
      </c>
      <c r="AW424" s="13" t="s">
        <v>33</v>
      </c>
      <c r="AX424" s="13" t="s">
        <v>80</v>
      </c>
      <c r="AY424" s="231" t="s">
        <v>125</v>
      </c>
    </row>
    <row r="425" s="2" customFormat="1" ht="24.15" customHeight="1">
      <c r="A425" s="38"/>
      <c r="B425" s="39"/>
      <c r="C425" s="182" t="s">
        <v>376</v>
      </c>
      <c r="D425" s="182" t="s">
        <v>119</v>
      </c>
      <c r="E425" s="183" t="s">
        <v>588</v>
      </c>
      <c r="F425" s="184" t="s">
        <v>589</v>
      </c>
      <c r="G425" s="185" t="s">
        <v>170</v>
      </c>
      <c r="H425" s="186">
        <v>10</v>
      </c>
      <c r="I425" s="187"/>
      <c r="J425" s="188">
        <f>ROUND(I425*H425,2)</f>
        <v>0</v>
      </c>
      <c r="K425" s="184" t="s">
        <v>123</v>
      </c>
      <c r="L425" s="44"/>
      <c r="M425" s="189" t="s">
        <v>19</v>
      </c>
      <c r="N425" s="190" t="s">
        <v>43</v>
      </c>
      <c r="O425" s="84"/>
      <c r="P425" s="191">
        <f>O425*H425</f>
        <v>0</v>
      </c>
      <c r="Q425" s="191">
        <v>0</v>
      </c>
      <c r="R425" s="191">
        <f>Q425*H425</f>
        <v>0</v>
      </c>
      <c r="S425" s="191">
        <v>0</v>
      </c>
      <c r="T425" s="192">
        <f>S425*H425</f>
        <v>0</v>
      </c>
      <c r="U425" s="38"/>
      <c r="V425" s="38"/>
      <c r="W425" s="38"/>
      <c r="X425" s="38"/>
      <c r="Y425" s="38"/>
      <c r="Z425" s="38"/>
      <c r="AA425" s="38"/>
      <c r="AB425" s="38"/>
      <c r="AC425" s="38"/>
      <c r="AD425" s="38"/>
      <c r="AE425" s="38"/>
      <c r="AR425" s="193" t="s">
        <v>124</v>
      </c>
      <c r="AT425" s="193" t="s">
        <v>119</v>
      </c>
      <c r="AU425" s="193" t="s">
        <v>82</v>
      </c>
      <c r="AY425" s="17" t="s">
        <v>125</v>
      </c>
      <c r="BE425" s="194">
        <f>IF(N425="základní",J425,0)</f>
        <v>0</v>
      </c>
      <c r="BF425" s="194">
        <f>IF(N425="snížená",J425,0)</f>
        <v>0</v>
      </c>
      <c r="BG425" s="194">
        <f>IF(N425="zákl. přenesená",J425,0)</f>
        <v>0</v>
      </c>
      <c r="BH425" s="194">
        <f>IF(N425="sníž. přenesená",J425,0)</f>
        <v>0</v>
      </c>
      <c r="BI425" s="194">
        <f>IF(N425="nulová",J425,0)</f>
        <v>0</v>
      </c>
      <c r="BJ425" s="17" t="s">
        <v>80</v>
      </c>
      <c r="BK425" s="194">
        <f>ROUND(I425*H425,2)</f>
        <v>0</v>
      </c>
      <c r="BL425" s="17" t="s">
        <v>124</v>
      </c>
      <c r="BM425" s="193" t="s">
        <v>684</v>
      </c>
    </row>
    <row r="426" s="2" customFormat="1">
      <c r="A426" s="38"/>
      <c r="B426" s="39"/>
      <c r="C426" s="40"/>
      <c r="D426" s="195" t="s">
        <v>126</v>
      </c>
      <c r="E426" s="40"/>
      <c r="F426" s="196" t="s">
        <v>589</v>
      </c>
      <c r="G426" s="40"/>
      <c r="H426" s="40"/>
      <c r="I426" s="197"/>
      <c r="J426" s="40"/>
      <c r="K426" s="40"/>
      <c r="L426" s="44"/>
      <c r="M426" s="198"/>
      <c r="N426" s="199"/>
      <c r="O426" s="84"/>
      <c r="P426" s="84"/>
      <c r="Q426" s="84"/>
      <c r="R426" s="84"/>
      <c r="S426" s="84"/>
      <c r="T426" s="85"/>
      <c r="U426" s="38"/>
      <c r="V426" s="38"/>
      <c r="W426" s="38"/>
      <c r="X426" s="38"/>
      <c r="Y426" s="38"/>
      <c r="Z426" s="38"/>
      <c r="AA426" s="38"/>
      <c r="AB426" s="38"/>
      <c r="AC426" s="38"/>
      <c r="AD426" s="38"/>
      <c r="AE426" s="38"/>
      <c r="AT426" s="17" t="s">
        <v>126</v>
      </c>
      <c r="AU426" s="17" t="s">
        <v>82</v>
      </c>
    </row>
    <row r="427" s="11" customFormat="1">
      <c r="A427" s="11"/>
      <c r="B427" s="200"/>
      <c r="C427" s="201"/>
      <c r="D427" s="195" t="s">
        <v>135</v>
      </c>
      <c r="E427" s="202" t="s">
        <v>19</v>
      </c>
      <c r="F427" s="203" t="s">
        <v>685</v>
      </c>
      <c r="G427" s="201"/>
      <c r="H427" s="204">
        <v>10</v>
      </c>
      <c r="I427" s="205"/>
      <c r="J427" s="201"/>
      <c r="K427" s="201"/>
      <c r="L427" s="206"/>
      <c r="M427" s="207"/>
      <c r="N427" s="208"/>
      <c r="O427" s="208"/>
      <c r="P427" s="208"/>
      <c r="Q427" s="208"/>
      <c r="R427" s="208"/>
      <c r="S427" s="208"/>
      <c r="T427" s="209"/>
      <c r="U427" s="11"/>
      <c r="V427" s="11"/>
      <c r="W427" s="11"/>
      <c r="X427" s="11"/>
      <c r="Y427" s="11"/>
      <c r="Z427" s="11"/>
      <c r="AA427" s="11"/>
      <c r="AB427" s="11"/>
      <c r="AC427" s="11"/>
      <c r="AD427" s="11"/>
      <c r="AE427" s="11"/>
      <c r="AT427" s="210" t="s">
        <v>135</v>
      </c>
      <c r="AU427" s="210" t="s">
        <v>82</v>
      </c>
      <c r="AV427" s="11" t="s">
        <v>82</v>
      </c>
      <c r="AW427" s="11" t="s">
        <v>33</v>
      </c>
      <c r="AX427" s="11" t="s">
        <v>72</v>
      </c>
      <c r="AY427" s="210" t="s">
        <v>125</v>
      </c>
    </row>
    <row r="428" s="13" customFormat="1">
      <c r="A428" s="13"/>
      <c r="B428" s="221"/>
      <c r="C428" s="222"/>
      <c r="D428" s="195" t="s">
        <v>135</v>
      </c>
      <c r="E428" s="223" t="s">
        <v>19</v>
      </c>
      <c r="F428" s="224" t="s">
        <v>141</v>
      </c>
      <c r="G428" s="222"/>
      <c r="H428" s="225">
        <v>10</v>
      </c>
      <c r="I428" s="226"/>
      <c r="J428" s="222"/>
      <c r="K428" s="222"/>
      <c r="L428" s="227"/>
      <c r="M428" s="228"/>
      <c r="N428" s="229"/>
      <c r="O428" s="229"/>
      <c r="P428" s="229"/>
      <c r="Q428" s="229"/>
      <c r="R428" s="229"/>
      <c r="S428" s="229"/>
      <c r="T428" s="230"/>
      <c r="U428" s="13"/>
      <c r="V428" s="13"/>
      <c r="W428" s="13"/>
      <c r="X428" s="13"/>
      <c r="Y428" s="13"/>
      <c r="Z428" s="13"/>
      <c r="AA428" s="13"/>
      <c r="AB428" s="13"/>
      <c r="AC428" s="13"/>
      <c r="AD428" s="13"/>
      <c r="AE428" s="13"/>
      <c r="AT428" s="231" t="s">
        <v>135</v>
      </c>
      <c r="AU428" s="231" t="s">
        <v>82</v>
      </c>
      <c r="AV428" s="13" t="s">
        <v>124</v>
      </c>
      <c r="AW428" s="13" t="s">
        <v>33</v>
      </c>
      <c r="AX428" s="13" t="s">
        <v>80</v>
      </c>
      <c r="AY428" s="231" t="s">
        <v>125</v>
      </c>
    </row>
    <row r="429" s="2" customFormat="1" ht="21.75" customHeight="1">
      <c r="A429" s="38"/>
      <c r="B429" s="39"/>
      <c r="C429" s="182" t="s">
        <v>686</v>
      </c>
      <c r="D429" s="182" t="s">
        <v>119</v>
      </c>
      <c r="E429" s="183" t="s">
        <v>530</v>
      </c>
      <c r="F429" s="184" t="s">
        <v>531</v>
      </c>
      <c r="G429" s="185" t="s">
        <v>170</v>
      </c>
      <c r="H429" s="186">
        <v>10</v>
      </c>
      <c r="I429" s="187"/>
      <c r="J429" s="188">
        <f>ROUND(I429*H429,2)</f>
        <v>0</v>
      </c>
      <c r="K429" s="184" t="s">
        <v>123</v>
      </c>
      <c r="L429" s="44"/>
      <c r="M429" s="189" t="s">
        <v>19</v>
      </c>
      <c r="N429" s="190" t="s">
        <v>43</v>
      </c>
      <c r="O429" s="84"/>
      <c r="P429" s="191">
        <f>O429*H429</f>
        <v>0</v>
      </c>
      <c r="Q429" s="191">
        <v>0</v>
      </c>
      <c r="R429" s="191">
        <f>Q429*H429</f>
        <v>0</v>
      </c>
      <c r="S429" s="191">
        <v>0</v>
      </c>
      <c r="T429" s="192">
        <f>S429*H429</f>
        <v>0</v>
      </c>
      <c r="U429" s="38"/>
      <c r="V429" s="38"/>
      <c r="W429" s="38"/>
      <c r="X429" s="38"/>
      <c r="Y429" s="38"/>
      <c r="Z429" s="38"/>
      <c r="AA429" s="38"/>
      <c r="AB429" s="38"/>
      <c r="AC429" s="38"/>
      <c r="AD429" s="38"/>
      <c r="AE429" s="38"/>
      <c r="AR429" s="193" t="s">
        <v>124</v>
      </c>
      <c r="AT429" s="193" t="s">
        <v>119</v>
      </c>
      <c r="AU429" s="193" t="s">
        <v>82</v>
      </c>
      <c r="AY429" s="17" t="s">
        <v>125</v>
      </c>
      <c r="BE429" s="194">
        <f>IF(N429="základní",J429,0)</f>
        <v>0</v>
      </c>
      <c r="BF429" s="194">
        <f>IF(N429="snížená",J429,0)</f>
        <v>0</v>
      </c>
      <c r="BG429" s="194">
        <f>IF(N429="zákl. přenesená",J429,0)</f>
        <v>0</v>
      </c>
      <c r="BH429" s="194">
        <f>IF(N429="sníž. přenesená",J429,0)</f>
        <v>0</v>
      </c>
      <c r="BI429" s="194">
        <f>IF(N429="nulová",J429,0)</f>
        <v>0</v>
      </c>
      <c r="BJ429" s="17" t="s">
        <v>80</v>
      </c>
      <c r="BK429" s="194">
        <f>ROUND(I429*H429,2)</f>
        <v>0</v>
      </c>
      <c r="BL429" s="17" t="s">
        <v>124</v>
      </c>
      <c r="BM429" s="193" t="s">
        <v>687</v>
      </c>
    </row>
    <row r="430" s="2" customFormat="1">
      <c r="A430" s="38"/>
      <c r="B430" s="39"/>
      <c r="C430" s="40"/>
      <c r="D430" s="195" t="s">
        <v>126</v>
      </c>
      <c r="E430" s="40"/>
      <c r="F430" s="196" t="s">
        <v>531</v>
      </c>
      <c r="G430" s="40"/>
      <c r="H430" s="40"/>
      <c r="I430" s="197"/>
      <c r="J430" s="40"/>
      <c r="K430" s="40"/>
      <c r="L430" s="44"/>
      <c r="M430" s="198"/>
      <c r="N430" s="199"/>
      <c r="O430" s="84"/>
      <c r="P430" s="84"/>
      <c r="Q430" s="84"/>
      <c r="R430" s="84"/>
      <c r="S430" s="84"/>
      <c r="T430" s="85"/>
      <c r="U430" s="38"/>
      <c r="V430" s="38"/>
      <c r="W430" s="38"/>
      <c r="X430" s="38"/>
      <c r="Y430" s="38"/>
      <c r="Z430" s="38"/>
      <c r="AA430" s="38"/>
      <c r="AB430" s="38"/>
      <c r="AC430" s="38"/>
      <c r="AD430" s="38"/>
      <c r="AE430" s="38"/>
      <c r="AT430" s="17" t="s">
        <v>126</v>
      </c>
      <c r="AU430" s="17" t="s">
        <v>82</v>
      </c>
    </row>
    <row r="431" s="11" customFormat="1">
      <c r="A431" s="11"/>
      <c r="B431" s="200"/>
      <c r="C431" s="201"/>
      <c r="D431" s="195" t="s">
        <v>135</v>
      </c>
      <c r="E431" s="202" t="s">
        <v>19</v>
      </c>
      <c r="F431" s="203" t="s">
        <v>688</v>
      </c>
      <c r="G431" s="201"/>
      <c r="H431" s="204">
        <v>10</v>
      </c>
      <c r="I431" s="205"/>
      <c r="J431" s="201"/>
      <c r="K431" s="201"/>
      <c r="L431" s="206"/>
      <c r="M431" s="207"/>
      <c r="N431" s="208"/>
      <c r="O431" s="208"/>
      <c r="P431" s="208"/>
      <c r="Q431" s="208"/>
      <c r="R431" s="208"/>
      <c r="S431" s="208"/>
      <c r="T431" s="209"/>
      <c r="U431" s="11"/>
      <c r="V431" s="11"/>
      <c r="W431" s="11"/>
      <c r="X431" s="11"/>
      <c r="Y431" s="11"/>
      <c r="Z431" s="11"/>
      <c r="AA431" s="11"/>
      <c r="AB431" s="11"/>
      <c r="AC431" s="11"/>
      <c r="AD431" s="11"/>
      <c r="AE431" s="11"/>
      <c r="AT431" s="210" t="s">
        <v>135</v>
      </c>
      <c r="AU431" s="210" t="s">
        <v>82</v>
      </c>
      <c r="AV431" s="11" t="s">
        <v>82</v>
      </c>
      <c r="AW431" s="11" t="s">
        <v>33</v>
      </c>
      <c r="AX431" s="11" t="s">
        <v>72</v>
      </c>
      <c r="AY431" s="210" t="s">
        <v>125</v>
      </c>
    </row>
    <row r="432" s="13" customFormat="1">
      <c r="A432" s="13"/>
      <c r="B432" s="221"/>
      <c r="C432" s="222"/>
      <c r="D432" s="195" t="s">
        <v>135</v>
      </c>
      <c r="E432" s="223" t="s">
        <v>19</v>
      </c>
      <c r="F432" s="224" t="s">
        <v>141</v>
      </c>
      <c r="G432" s="222"/>
      <c r="H432" s="225">
        <v>10</v>
      </c>
      <c r="I432" s="226"/>
      <c r="J432" s="222"/>
      <c r="K432" s="222"/>
      <c r="L432" s="227"/>
      <c r="M432" s="228"/>
      <c r="N432" s="229"/>
      <c r="O432" s="229"/>
      <c r="P432" s="229"/>
      <c r="Q432" s="229"/>
      <c r="R432" s="229"/>
      <c r="S432" s="229"/>
      <c r="T432" s="230"/>
      <c r="U432" s="13"/>
      <c r="V432" s="13"/>
      <c r="W432" s="13"/>
      <c r="X432" s="13"/>
      <c r="Y432" s="13"/>
      <c r="Z432" s="13"/>
      <c r="AA432" s="13"/>
      <c r="AB432" s="13"/>
      <c r="AC432" s="13"/>
      <c r="AD432" s="13"/>
      <c r="AE432" s="13"/>
      <c r="AT432" s="231" t="s">
        <v>135</v>
      </c>
      <c r="AU432" s="231" t="s">
        <v>82</v>
      </c>
      <c r="AV432" s="13" t="s">
        <v>124</v>
      </c>
      <c r="AW432" s="13" t="s">
        <v>33</v>
      </c>
      <c r="AX432" s="13" t="s">
        <v>80</v>
      </c>
      <c r="AY432" s="231" t="s">
        <v>125</v>
      </c>
    </row>
    <row r="433" s="2" customFormat="1" ht="21.75" customHeight="1">
      <c r="A433" s="38"/>
      <c r="B433" s="39"/>
      <c r="C433" s="233" t="s">
        <v>378</v>
      </c>
      <c r="D433" s="233" t="s">
        <v>321</v>
      </c>
      <c r="E433" s="235" t="s">
        <v>330</v>
      </c>
      <c r="F433" s="236" t="s">
        <v>331</v>
      </c>
      <c r="G433" s="237" t="s">
        <v>230</v>
      </c>
      <c r="H433" s="238">
        <v>0.80000000000000004</v>
      </c>
      <c r="I433" s="239"/>
      <c r="J433" s="240">
        <f>ROUND(I433*H433,2)</f>
        <v>0</v>
      </c>
      <c r="K433" s="236" t="s">
        <v>123</v>
      </c>
      <c r="L433" s="241"/>
      <c r="M433" s="242" t="s">
        <v>19</v>
      </c>
      <c r="N433" s="243" t="s">
        <v>43</v>
      </c>
      <c r="O433" s="84"/>
      <c r="P433" s="191">
        <f>O433*H433</f>
        <v>0</v>
      </c>
      <c r="Q433" s="191">
        <v>0</v>
      </c>
      <c r="R433" s="191">
        <f>Q433*H433</f>
        <v>0</v>
      </c>
      <c r="S433" s="191">
        <v>0</v>
      </c>
      <c r="T433" s="192">
        <f>S433*H433</f>
        <v>0</v>
      </c>
      <c r="U433" s="38"/>
      <c r="V433" s="38"/>
      <c r="W433" s="38"/>
      <c r="X433" s="38"/>
      <c r="Y433" s="38"/>
      <c r="Z433" s="38"/>
      <c r="AA433" s="38"/>
      <c r="AB433" s="38"/>
      <c r="AC433" s="38"/>
      <c r="AD433" s="38"/>
      <c r="AE433" s="38"/>
      <c r="AR433" s="193" t="s">
        <v>145</v>
      </c>
      <c r="AT433" s="193" t="s">
        <v>321</v>
      </c>
      <c r="AU433" s="193" t="s">
        <v>82</v>
      </c>
      <c r="AY433" s="17" t="s">
        <v>125</v>
      </c>
      <c r="BE433" s="194">
        <f>IF(N433="základní",J433,0)</f>
        <v>0</v>
      </c>
      <c r="BF433" s="194">
        <f>IF(N433="snížená",J433,0)</f>
        <v>0</v>
      </c>
      <c r="BG433" s="194">
        <f>IF(N433="zákl. přenesená",J433,0)</f>
        <v>0</v>
      </c>
      <c r="BH433" s="194">
        <f>IF(N433="sníž. přenesená",J433,0)</f>
        <v>0</v>
      </c>
      <c r="BI433" s="194">
        <f>IF(N433="nulová",J433,0)</f>
        <v>0</v>
      </c>
      <c r="BJ433" s="17" t="s">
        <v>80</v>
      </c>
      <c r="BK433" s="194">
        <f>ROUND(I433*H433,2)</f>
        <v>0</v>
      </c>
      <c r="BL433" s="17" t="s">
        <v>124</v>
      </c>
      <c r="BM433" s="193" t="s">
        <v>689</v>
      </c>
    </row>
    <row r="434" s="2" customFormat="1">
      <c r="A434" s="38"/>
      <c r="B434" s="39"/>
      <c r="C434" s="40"/>
      <c r="D434" s="195" t="s">
        <v>126</v>
      </c>
      <c r="E434" s="40"/>
      <c r="F434" s="196" t="s">
        <v>331</v>
      </c>
      <c r="G434" s="40"/>
      <c r="H434" s="40"/>
      <c r="I434" s="197"/>
      <c r="J434" s="40"/>
      <c r="K434" s="40"/>
      <c r="L434" s="44"/>
      <c r="M434" s="198"/>
      <c r="N434" s="199"/>
      <c r="O434" s="84"/>
      <c r="P434" s="84"/>
      <c r="Q434" s="84"/>
      <c r="R434" s="84"/>
      <c r="S434" s="84"/>
      <c r="T434" s="85"/>
      <c r="U434" s="38"/>
      <c r="V434" s="38"/>
      <c r="W434" s="38"/>
      <c r="X434" s="38"/>
      <c r="Y434" s="38"/>
      <c r="Z434" s="38"/>
      <c r="AA434" s="38"/>
      <c r="AB434" s="38"/>
      <c r="AC434" s="38"/>
      <c r="AD434" s="38"/>
      <c r="AE434" s="38"/>
      <c r="AT434" s="17" t="s">
        <v>126</v>
      </c>
      <c r="AU434" s="17" t="s">
        <v>82</v>
      </c>
    </row>
    <row r="435" s="11" customFormat="1">
      <c r="A435" s="11"/>
      <c r="B435" s="200"/>
      <c r="C435" s="201"/>
      <c r="D435" s="195" t="s">
        <v>135</v>
      </c>
      <c r="E435" s="202" t="s">
        <v>19</v>
      </c>
      <c r="F435" s="203" t="s">
        <v>690</v>
      </c>
      <c r="G435" s="201"/>
      <c r="H435" s="204">
        <v>0.80000000000000004</v>
      </c>
      <c r="I435" s="205"/>
      <c r="J435" s="201"/>
      <c r="K435" s="201"/>
      <c r="L435" s="206"/>
      <c r="M435" s="207"/>
      <c r="N435" s="208"/>
      <c r="O435" s="208"/>
      <c r="P435" s="208"/>
      <c r="Q435" s="208"/>
      <c r="R435" s="208"/>
      <c r="S435" s="208"/>
      <c r="T435" s="209"/>
      <c r="U435" s="11"/>
      <c r="V435" s="11"/>
      <c r="W435" s="11"/>
      <c r="X435" s="11"/>
      <c r="Y435" s="11"/>
      <c r="Z435" s="11"/>
      <c r="AA435" s="11"/>
      <c r="AB435" s="11"/>
      <c r="AC435" s="11"/>
      <c r="AD435" s="11"/>
      <c r="AE435" s="11"/>
      <c r="AT435" s="210" t="s">
        <v>135</v>
      </c>
      <c r="AU435" s="210" t="s">
        <v>82</v>
      </c>
      <c r="AV435" s="11" t="s">
        <v>82</v>
      </c>
      <c r="AW435" s="11" t="s">
        <v>33</v>
      </c>
      <c r="AX435" s="11" t="s">
        <v>72</v>
      </c>
      <c r="AY435" s="210" t="s">
        <v>125</v>
      </c>
    </row>
    <row r="436" s="13" customFormat="1">
      <c r="A436" s="13"/>
      <c r="B436" s="221"/>
      <c r="C436" s="222"/>
      <c r="D436" s="195" t="s">
        <v>135</v>
      </c>
      <c r="E436" s="223" t="s">
        <v>19</v>
      </c>
      <c r="F436" s="224" t="s">
        <v>141</v>
      </c>
      <c r="G436" s="222"/>
      <c r="H436" s="225">
        <v>0.80000000000000004</v>
      </c>
      <c r="I436" s="226"/>
      <c r="J436" s="222"/>
      <c r="K436" s="222"/>
      <c r="L436" s="227"/>
      <c r="M436" s="228"/>
      <c r="N436" s="229"/>
      <c r="O436" s="229"/>
      <c r="P436" s="229"/>
      <c r="Q436" s="229"/>
      <c r="R436" s="229"/>
      <c r="S436" s="229"/>
      <c r="T436" s="230"/>
      <c r="U436" s="13"/>
      <c r="V436" s="13"/>
      <c r="W436" s="13"/>
      <c r="X436" s="13"/>
      <c r="Y436" s="13"/>
      <c r="Z436" s="13"/>
      <c r="AA436" s="13"/>
      <c r="AB436" s="13"/>
      <c r="AC436" s="13"/>
      <c r="AD436" s="13"/>
      <c r="AE436" s="13"/>
      <c r="AT436" s="231" t="s">
        <v>135</v>
      </c>
      <c r="AU436" s="231" t="s">
        <v>82</v>
      </c>
      <c r="AV436" s="13" t="s">
        <v>124</v>
      </c>
      <c r="AW436" s="13" t="s">
        <v>33</v>
      </c>
      <c r="AX436" s="13" t="s">
        <v>80</v>
      </c>
      <c r="AY436" s="231" t="s">
        <v>125</v>
      </c>
    </row>
    <row r="437" s="2" customFormat="1" ht="62.7" customHeight="1">
      <c r="A437" s="38"/>
      <c r="B437" s="39"/>
      <c r="C437" s="182" t="s">
        <v>691</v>
      </c>
      <c r="D437" s="182" t="s">
        <v>119</v>
      </c>
      <c r="E437" s="183" t="s">
        <v>533</v>
      </c>
      <c r="F437" s="184" t="s">
        <v>534</v>
      </c>
      <c r="G437" s="185" t="s">
        <v>122</v>
      </c>
      <c r="H437" s="186">
        <v>1</v>
      </c>
      <c r="I437" s="187"/>
      <c r="J437" s="188">
        <f>ROUND(I437*H437,2)</f>
        <v>0</v>
      </c>
      <c r="K437" s="184" t="s">
        <v>123</v>
      </c>
      <c r="L437" s="44"/>
      <c r="M437" s="189" t="s">
        <v>19</v>
      </c>
      <c r="N437" s="190" t="s">
        <v>43</v>
      </c>
      <c r="O437" s="84"/>
      <c r="P437" s="191">
        <f>O437*H437</f>
        <v>0</v>
      </c>
      <c r="Q437" s="191">
        <v>0</v>
      </c>
      <c r="R437" s="191">
        <f>Q437*H437</f>
        <v>0</v>
      </c>
      <c r="S437" s="191">
        <v>0</v>
      </c>
      <c r="T437" s="192">
        <f>S437*H437</f>
        <v>0</v>
      </c>
      <c r="U437" s="38"/>
      <c r="V437" s="38"/>
      <c r="W437" s="38"/>
      <c r="X437" s="38"/>
      <c r="Y437" s="38"/>
      <c r="Z437" s="38"/>
      <c r="AA437" s="38"/>
      <c r="AB437" s="38"/>
      <c r="AC437" s="38"/>
      <c r="AD437" s="38"/>
      <c r="AE437" s="38"/>
      <c r="AR437" s="193" t="s">
        <v>124</v>
      </c>
      <c r="AT437" s="193" t="s">
        <v>119</v>
      </c>
      <c r="AU437" s="193" t="s">
        <v>82</v>
      </c>
      <c r="AY437" s="17" t="s">
        <v>125</v>
      </c>
      <c r="BE437" s="194">
        <f>IF(N437="základní",J437,0)</f>
        <v>0</v>
      </c>
      <c r="BF437" s="194">
        <f>IF(N437="snížená",J437,0)</f>
        <v>0</v>
      </c>
      <c r="BG437" s="194">
        <f>IF(N437="zákl. přenesená",J437,0)</f>
        <v>0</v>
      </c>
      <c r="BH437" s="194">
        <f>IF(N437="sníž. přenesená",J437,0)</f>
        <v>0</v>
      </c>
      <c r="BI437" s="194">
        <f>IF(N437="nulová",J437,0)</f>
        <v>0</v>
      </c>
      <c r="BJ437" s="17" t="s">
        <v>80</v>
      </c>
      <c r="BK437" s="194">
        <f>ROUND(I437*H437,2)</f>
        <v>0</v>
      </c>
      <c r="BL437" s="17" t="s">
        <v>124</v>
      </c>
      <c r="BM437" s="193" t="s">
        <v>692</v>
      </c>
    </row>
    <row r="438" s="2" customFormat="1">
      <c r="A438" s="38"/>
      <c r="B438" s="39"/>
      <c r="C438" s="40"/>
      <c r="D438" s="195" t="s">
        <v>126</v>
      </c>
      <c r="E438" s="40"/>
      <c r="F438" s="196" t="s">
        <v>534</v>
      </c>
      <c r="G438" s="40"/>
      <c r="H438" s="40"/>
      <c r="I438" s="197"/>
      <c r="J438" s="40"/>
      <c r="K438" s="40"/>
      <c r="L438" s="44"/>
      <c r="M438" s="198"/>
      <c r="N438" s="199"/>
      <c r="O438" s="84"/>
      <c r="P438" s="84"/>
      <c r="Q438" s="84"/>
      <c r="R438" s="84"/>
      <c r="S438" s="84"/>
      <c r="T438" s="85"/>
      <c r="U438" s="38"/>
      <c r="V438" s="38"/>
      <c r="W438" s="38"/>
      <c r="X438" s="38"/>
      <c r="Y438" s="38"/>
      <c r="Z438" s="38"/>
      <c r="AA438" s="38"/>
      <c r="AB438" s="38"/>
      <c r="AC438" s="38"/>
      <c r="AD438" s="38"/>
      <c r="AE438" s="38"/>
      <c r="AT438" s="17" t="s">
        <v>126</v>
      </c>
      <c r="AU438" s="17" t="s">
        <v>82</v>
      </c>
    </row>
    <row r="439" s="2" customFormat="1" ht="21.75" customHeight="1">
      <c r="A439" s="38"/>
      <c r="B439" s="39"/>
      <c r="C439" s="182" t="s">
        <v>381</v>
      </c>
      <c r="D439" s="182" t="s">
        <v>119</v>
      </c>
      <c r="E439" s="183" t="s">
        <v>535</v>
      </c>
      <c r="F439" s="184" t="s">
        <v>536</v>
      </c>
      <c r="G439" s="185" t="s">
        <v>170</v>
      </c>
      <c r="H439" s="186">
        <v>10</v>
      </c>
      <c r="I439" s="187"/>
      <c r="J439" s="188">
        <f>ROUND(I439*H439,2)</f>
        <v>0</v>
      </c>
      <c r="K439" s="184" t="s">
        <v>123</v>
      </c>
      <c r="L439" s="44"/>
      <c r="M439" s="189" t="s">
        <v>19</v>
      </c>
      <c r="N439" s="190" t="s">
        <v>43</v>
      </c>
      <c r="O439" s="84"/>
      <c r="P439" s="191">
        <f>O439*H439</f>
        <v>0</v>
      </c>
      <c r="Q439" s="191">
        <v>0</v>
      </c>
      <c r="R439" s="191">
        <f>Q439*H439</f>
        <v>0</v>
      </c>
      <c r="S439" s="191">
        <v>0</v>
      </c>
      <c r="T439" s="192">
        <f>S439*H439</f>
        <v>0</v>
      </c>
      <c r="U439" s="38"/>
      <c r="V439" s="38"/>
      <c r="W439" s="38"/>
      <c r="X439" s="38"/>
      <c r="Y439" s="38"/>
      <c r="Z439" s="38"/>
      <c r="AA439" s="38"/>
      <c r="AB439" s="38"/>
      <c r="AC439" s="38"/>
      <c r="AD439" s="38"/>
      <c r="AE439" s="38"/>
      <c r="AR439" s="193" t="s">
        <v>124</v>
      </c>
      <c r="AT439" s="193" t="s">
        <v>119</v>
      </c>
      <c r="AU439" s="193" t="s">
        <v>82</v>
      </c>
      <c r="AY439" s="17" t="s">
        <v>125</v>
      </c>
      <c r="BE439" s="194">
        <f>IF(N439="základní",J439,0)</f>
        <v>0</v>
      </c>
      <c r="BF439" s="194">
        <f>IF(N439="snížená",J439,0)</f>
        <v>0</v>
      </c>
      <c r="BG439" s="194">
        <f>IF(N439="zákl. přenesená",J439,0)</f>
        <v>0</v>
      </c>
      <c r="BH439" s="194">
        <f>IF(N439="sníž. přenesená",J439,0)</f>
        <v>0</v>
      </c>
      <c r="BI439" s="194">
        <f>IF(N439="nulová",J439,0)</f>
        <v>0</v>
      </c>
      <c r="BJ439" s="17" t="s">
        <v>80</v>
      </c>
      <c r="BK439" s="194">
        <f>ROUND(I439*H439,2)</f>
        <v>0</v>
      </c>
      <c r="BL439" s="17" t="s">
        <v>124</v>
      </c>
      <c r="BM439" s="193" t="s">
        <v>693</v>
      </c>
    </row>
    <row r="440" s="2" customFormat="1">
      <c r="A440" s="38"/>
      <c r="B440" s="39"/>
      <c r="C440" s="40"/>
      <c r="D440" s="195" t="s">
        <v>126</v>
      </c>
      <c r="E440" s="40"/>
      <c r="F440" s="196" t="s">
        <v>536</v>
      </c>
      <c r="G440" s="40"/>
      <c r="H440" s="40"/>
      <c r="I440" s="197"/>
      <c r="J440" s="40"/>
      <c r="K440" s="40"/>
      <c r="L440" s="44"/>
      <c r="M440" s="198"/>
      <c r="N440" s="199"/>
      <c r="O440" s="84"/>
      <c r="P440" s="84"/>
      <c r="Q440" s="84"/>
      <c r="R440" s="84"/>
      <c r="S440" s="84"/>
      <c r="T440" s="85"/>
      <c r="U440" s="38"/>
      <c r="V440" s="38"/>
      <c r="W440" s="38"/>
      <c r="X440" s="38"/>
      <c r="Y440" s="38"/>
      <c r="Z440" s="38"/>
      <c r="AA440" s="38"/>
      <c r="AB440" s="38"/>
      <c r="AC440" s="38"/>
      <c r="AD440" s="38"/>
      <c r="AE440" s="38"/>
      <c r="AT440" s="17" t="s">
        <v>126</v>
      </c>
      <c r="AU440" s="17" t="s">
        <v>82</v>
      </c>
    </row>
    <row r="441" s="11" customFormat="1">
      <c r="A441" s="11"/>
      <c r="B441" s="200"/>
      <c r="C441" s="201"/>
      <c r="D441" s="195" t="s">
        <v>135</v>
      </c>
      <c r="E441" s="202" t="s">
        <v>19</v>
      </c>
      <c r="F441" s="203" t="s">
        <v>694</v>
      </c>
      <c r="G441" s="201"/>
      <c r="H441" s="204">
        <v>10</v>
      </c>
      <c r="I441" s="205"/>
      <c r="J441" s="201"/>
      <c r="K441" s="201"/>
      <c r="L441" s="206"/>
      <c r="M441" s="207"/>
      <c r="N441" s="208"/>
      <c r="O441" s="208"/>
      <c r="P441" s="208"/>
      <c r="Q441" s="208"/>
      <c r="R441" s="208"/>
      <c r="S441" s="208"/>
      <c r="T441" s="209"/>
      <c r="U441" s="11"/>
      <c r="V441" s="11"/>
      <c r="W441" s="11"/>
      <c r="X441" s="11"/>
      <c r="Y441" s="11"/>
      <c r="Z441" s="11"/>
      <c r="AA441" s="11"/>
      <c r="AB441" s="11"/>
      <c r="AC441" s="11"/>
      <c r="AD441" s="11"/>
      <c r="AE441" s="11"/>
      <c r="AT441" s="210" t="s">
        <v>135</v>
      </c>
      <c r="AU441" s="210" t="s">
        <v>82</v>
      </c>
      <c r="AV441" s="11" t="s">
        <v>82</v>
      </c>
      <c r="AW441" s="11" t="s">
        <v>33</v>
      </c>
      <c r="AX441" s="11" t="s">
        <v>72</v>
      </c>
      <c r="AY441" s="210" t="s">
        <v>125</v>
      </c>
    </row>
    <row r="442" s="13" customFormat="1">
      <c r="A442" s="13"/>
      <c r="B442" s="221"/>
      <c r="C442" s="222"/>
      <c r="D442" s="195" t="s">
        <v>135</v>
      </c>
      <c r="E442" s="223" t="s">
        <v>19</v>
      </c>
      <c r="F442" s="224" t="s">
        <v>141</v>
      </c>
      <c r="G442" s="222"/>
      <c r="H442" s="225">
        <v>10</v>
      </c>
      <c r="I442" s="226"/>
      <c r="J442" s="222"/>
      <c r="K442" s="222"/>
      <c r="L442" s="227"/>
      <c r="M442" s="228"/>
      <c r="N442" s="229"/>
      <c r="O442" s="229"/>
      <c r="P442" s="229"/>
      <c r="Q442" s="229"/>
      <c r="R442" s="229"/>
      <c r="S442" s="229"/>
      <c r="T442" s="230"/>
      <c r="U442" s="13"/>
      <c r="V442" s="13"/>
      <c r="W442" s="13"/>
      <c r="X442" s="13"/>
      <c r="Y442" s="13"/>
      <c r="Z442" s="13"/>
      <c r="AA442" s="13"/>
      <c r="AB442" s="13"/>
      <c r="AC442" s="13"/>
      <c r="AD442" s="13"/>
      <c r="AE442" s="13"/>
      <c r="AT442" s="231" t="s">
        <v>135</v>
      </c>
      <c r="AU442" s="231" t="s">
        <v>82</v>
      </c>
      <c r="AV442" s="13" t="s">
        <v>124</v>
      </c>
      <c r="AW442" s="13" t="s">
        <v>33</v>
      </c>
      <c r="AX442" s="13" t="s">
        <v>80</v>
      </c>
      <c r="AY442" s="231" t="s">
        <v>125</v>
      </c>
    </row>
    <row r="443" s="2" customFormat="1" ht="16.5" customHeight="1">
      <c r="A443" s="38"/>
      <c r="B443" s="39"/>
      <c r="C443" s="182" t="s">
        <v>695</v>
      </c>
      <c r="D443" s="182" t="s">
        <v>119</v>
      </c>
      <c r="E443" s="183" t="s">
        <v>538</v>
      </c>
      <c r="F443" s="184" t="s">
        <v>539</v>
      </c>
      <c r="G443" s="185" t="s">
        <v>122</v>
      </c>
      <c r="H443" s="186">
        <v>2</v>
      </c>
      <c r="I443" s="187"/>
      <c r="J443" s="188">
        <f>ROUND(I443*H443,2)</f>
        <v>0</v>
      </c>
      <c r="K443" s="184" t="s">
        <v>123</v>
      </c>
      <c r="L443" s="44"/>
      <c r="M443" s="189" t="s">
        <v>19</v>
      </c>
      <c r="N443" s="190" t="s">
        <v>43</v>
      </c>
      <c r="O443" s="84"/>
      <c r="P443" s="191">
        <f>O443*H443</f>
        <v>0</v>
      </c>
      <c r="Q443" s="191">
        <v>0</v>
      </c>
      <c r="R443" s="191">
        <f>Q443*H443</f>
        <v>0</v>
      </c>
      <c r="S443" s="191">
        <v>0</v>
      </c>
      <c r="T443" s="192">
        <f>S443*H443</f>
        <v>0</v>
      </c>
      <c r="U443" s="38"/>
      <c r="V443" s="38"/>
      <c r="W443" s="38"/>
      <c r="X443" s="38"/>
      <c r="Y443" s="38"/>
      <c r="Z443" s="38"/>
      <c r="AA443" s="38"/>
      <c r="AB443" s="38"/>
      <c r="AC443" s="38"/>
      <c r="AD443" s="38"/>
      <c r="AE443" s="38"/>
      <c r="AR443" s="193" t="s">
        <v>124</v>
      </c>
      <c r="AT443" s="193" t="s">
        <v>119</v>
      </c>
      <c r="AU443" s="193" t="s">
        <v>82</v>
      </c>
      <c r="AY443" s="17" t="s">
        <v>125</v>
      </c>
      <c r="BE443" s="194">
        <f>IF(N443="základní",J443,0)</f>
        <v>0</v>
      </c>
      <c r="BF443" s="194">
        <f>IF(N443="snížená",J443,0)</f>
        <v>0</v>
      </c>
      <c r="BG443" s="194">
        <f>IF(N443="zákl. přenesená",J443,0)</f>
        <v>0</v>
      </c>
      <c r="BH443" s="194">
        <f>IF(N443="sníž. přenesená",J443,0)</f>
        <v>0</v>
      </c>
      <c r="BI443" s="194">
        <f>IF(N443="nulová",J443,0)</f>
        <v>0</v>
      </c>
      <c r="BJ443" s="17" t="s">
        <v>80</v>
      </c>
      <c r="BK443" s="194">
        <f>ROUND(I443*H443,2)</f>
        <v>0</v>
      </c>
      <c r="BL443" s="17" t="s">
        <v>124</v>
      </c>
      <c r="BM443" s="193" t="s">
        <v>696</v>
      </c>
    </row>
    <row r="444" s="2" customFormat="1">
      <c r="A444" s="38"/>
      <c r="B444" s="39"/>
      <c r="C444" s="40"/>
      <c r="D444" s="195" t="s">
        <v>126</v>
      </c>
      <c r="E444" s="40"/>
      <c r="F444" s="196" t="s">
        <v>539</v>
      </c>
      <c r="G444" s="40"/>
      <c r="H444" s="40"/>
      <c r="I444" s="197"/>
      <c r="J444" s="40"/>
      <c r="K444" s="40"/>
      <c r="L444" s="44"/>
      <c r="M444" s="198"/>
      <c r="N444" s="199"/>
      <c r="O444" s="84"/>
      <c r="P444" s="84"/>
      <c r="Q444" s="84"/>
      <c r="R444" s="84"/>
      <c r="S444" s="84"/>
      <c r="T444" s="85"/>
      <c r="U444" s="38"/>
      <c r="V444" s="38"/>
      <c r="W444" s="38"/>
      <c r="X444" s="38"/>
      <c r="Y444" s="38"/>
      <c r="Z444" s="38"/>
      <c r="AA444" s="38"/>
      <c r="AB444" s="38"/>
      <c r="AC444" s="38"/>
      <c r="AD444" s="38"/>
      <c r="AE444" s="38"/>
      <c r="AT444" s="17" t="s">
        <v>126</v>
      </c>
      <c r="AU444" s="17" t="s">
        <v>82</v>
      </c>
    </row>
    <row r="445" s="2" customFormat="1" ht="37.8" customHeight="1">
      <c r="A445" s="38"/>
      <c r="B445" s="39"/>
      <c r="C445" s="182" t="s">
        <v>395</v>
      </c>
      <c r="D445" s="182" t="s">
        <v>119</v>
      </c>
      <c r="E445" s="183" t="s">
        <v>540</v>
      </c>
      <c r="F445" s="184" t="s">
        <v>541</v>
      </c>
      <c r="G445" s="185" t="s">
        <v>133</v>
      </c>
      <c r="H445" s="186">
        <v>26.25</v>
      </c>
      <c r="I445" s="187"/>
      <c r="J445" s="188">
        <f>ROUND(I445*H445,2)</f>
        <v>0</v>
      </c>
      <c r="K445" s="184" t="s">
        <v>123</v>
      </c>
      <c r="L445" s="44"/>
      <c r="M445" s="189" t="s">
        <v>19</v>
      </c>
      <c r="N445" s="190" t="s">
        <v>43</v>
      </c>
      <c r="O445" s="84"/>
      <c r="P445" s="191">
        <f>O445*H445</f>
        <v>0</v>
      </c>
      <c r="Q445" s="191">
        <v>0</v>
      </c>
      <c r="R445" s="191">
        <f>Q445*H445</f>
        <v>0</v>
      </c>
      <c r="S445" s="191">
        <v>0</v>
      </c>
      <c r="T445" s="192">
        <f>S445*H445</f>
        <v>0</v>
      </c>
      <c r="U445" s="38"/>
      <c r="V445" s="38"/>
      <c r="W445" s="38"/>
      <c r="X445" s="38"/>
      <c r="Y445" s="38"/>
      <c r="Z445" s="38"/>
      <c r="AA445" s="38"/>
      <c r="AB445" s="38"/>
      <c r="AC445" s="38"/>
      <c r="AD445" s="38"/>
      <c r="AE445" s="38"/>
      <c r="AR445" s="193" t="s">
        <v>124</v>
      </c>
      <c r="AT445" s="193" t="s">
        <v>119</v>
      </c>
      <c r="AU445" s="193" t="s">
        <v>82</v>
      </c>
      <c r="AY445" s="17" t="s">
        <v>125</v>
      </c>
      <c r="BE445" s="194">
        <f>IF(N445="základní",J445,0)</f>
        <v>0</v>
      </c>
      <c r="BF445" s="194">
        <f>IF(N445="snížená",J445,0)</f>
        <v>0</v>
      </c>
      <c r="BG445" s="194">
        <f>IF(N445="zákl. přenesená",J445,0)</f>
        <v>0</v>
      </c>
      <c r="BH445" s="194">
        <f>IF(N445="sníž. přenesená",J445,0)</f>
        <v>0</v>
      </c>
      <c r="BI445" s="194">
        <f>IF(N445="nulová",J445,0)</f>
        <v>0</v>
      </c>
      <c r="BJ445" s="17" t="s">
        <v>80</v>
      </c>
      <c r="BK445" s="194">
        <f>ROUND(I445*H445,2)</f>
        <v>0</v>
      </c>
      <c r="BL445" s="17" t="s">
        <v>124</v>
      </c>
      <c r="BM445" s="193" t="s">
        <v>697</v>
      </c>
    </row>
    <row r="446" s="2" customFormat="1">
      <c r="A446" s="38"/>
      <c r="B446" s="39"/>
      <c r="C446" s="40"/>
      <c r="D446" s="195" t="s">
        <v>126</v>
      </c>
      <c r="E446" s="40"/>
      <c r="F446" s="196" t="s">
        <v>541</v>
      </c>
      <c r="G446" s="40"/>
      <c r="H446" s="40"/>
      <c r="I446" s="197"/>
      <c r="J446" s="40"/>
      <c r="K446" s="40"/>
      <c r="L446" s="44"/>
      <c r="M446" s="198"/>
      <c r="N446" s="199"/>
      <c r="O446" s="84"/>
      <c r="P446" s="84"/>
      <c r="Q446" s="84"/>
      <c r="R446" s="84"/>
      <c r="S446" s="84"/>
      <c r="T446" s="85"/>
      <c r="U446" s="38"/>
      <c r="V446" s="38"/>
      <c r="W446" s="38"/>
      <c r="X446" s="38"/>
      <c r="Y446" s="38"/>
      <c r="Z446" s="38"/>
      <c r="AA446" s="38"/>
      <c r="AB446" s="38"/>
      <c r="AC446" s="38"/>
      <c r="AD446" s="38"/>
      <c r="AE446" s="38"/>
      <c r="AT446" s="17" t="s">
        <v>126</v>
      </c>
      <c r="AU446" s="17" t="s">
        <v>82</v>
      </c>
    </row>
    <row r="447" s="11" customFormat="1">
      <c r="A447" s="11"/>
      <c r="B447" s="200"/>
      <c r="C447" s="201"/>
      <c r="D447" s="195" t="s">
        <v>135</v>
      </c>
      <c r="E447" s="202" t="s">
        <v>19</v>
      </c>
      <c r="F447" s="203" t="s">
        <v>698</v>
      </c>
      <c r="G447" s="201"/>
      <c r="H447" s="204">
        <v>26.25</v>
      </c>
      <c r="I447" s="205"/>
      <c r="J447" s="201"/>
      <c r="K447" s="201"/>
      <c r="L447" s="206"/>
      <c r="M447" s="207"/>
      <c r="N447" s="208"/>
      <c r="O447" s="208"/>
      <c r="P447" s="208"/>
      <c r="Q447" s="208"/>
      <c r="R447" s="208"/>
      <c r="S447" s="208"/>
      <c r="T447" s="209"/>
      <c r="U447" s="11"/>
      <c r="V447" s="11"/>
      <c r="W447" s="11"/>
      <c r="X447" s="11"/>
      <c r="Y447" s="11"/>
      <c r="Z447" s="11"/>
      <c r="AA447" s="11"/>
      <c r="AB447" s="11"/>
      <c r="AC447" s="11"/>
      <c r="AD447" s="11"/>
      <c r="AE447" s="11"/>
      <c r="AT447" s="210" t="s">
        <v>135</v>
      </c>
      <c r="AU447" s="210" t="s">
        <v>82</v>
      </c>
      <c r="AV447" s="11" t="s">
        <v>82</v>
      </c>
      <c r="AW447" s="11" t="s">
        <v>33</v>
      </c>
      <c r="AX447" s="11" t="s">
        <v>72</v>
      </c>
      <c r="AY447" s="210" t="s">
        <v>125</v>
      </c>
    </row>
    <row r="448" s="13" customFormat="1">
      <c r="A448" s="13"/>
      <c r="B448" s="221"/>
      <c r="C448" s="222"/>
      <c r="D448" s="195" t="s">
        <v>135</v>
      </c>
      <c r="E448" s="223" t="s">
        <v>19</v>
      </c>
      <c r="F448" s="224" t="s">
        <v>141</v>
      </c>
      <c r="G448" s="222"/>
      <c r="H448" s="225">
        <v>26.25</v>
      </c>
      <c r="I448" s="226"/>
      <c r="J448" s="222"/>
      <c r="K448" s="222"/>
      <c r="L448" s="227"/>
      <c r="M448" s="228"/>
      <c r="N448" s="229"/>
      <c r="O448" s="229"/>
      <c r="P448" s="229"/>
      <c r="Q448" s="229"/>
      <c r="R448" s="229"/>
      <c r="S448" s="229"/>
      <c r="T448" s="230"/>
      <c r="U448" s="13"/>
      <c r="V448" s="13"/>
      <c r="W448" s="13"/>
      <c r="X448" s="13"/>
      <c r="Y448" s="13"/>
      <c r="Z448" s="13"/>
      <c r="AA448" s="13"/>
      <c r="AB448" s="13"/>
      <c r="AC448" s="13"/>
      <c r="AD448" s="13"/>
      <c r="AE448" s="13"/>
      <c r="AT448" s="231" t="s">
        <v>135</v>
      </c>
      <c r="AU448" s="231" t="s">
        <v>82</v>
      </c>
      <c r="AV448" s="13" t="s">
        <v>124</v>
      </c>
      <c r="AW448" s="13" t="s">
        <v>33</v>
      </c>
      <c r="AX448" s="13" t="s">
        <v>80</v>
      </c>
      <c r="AY448" s="231" t="s">
        <v>125</v>
      </c>
    </row>
    <row r="449" s="2" customFormat="1" ht="24.15" customHeight="1">
      <c r="A449" s="38"/>
      <c r="B449" s="39"/>
      <c r="C449" s="233" t="s">
        <v>699</v>
      </c>
      <c r="D449" s="233" t="s">
        <v>321</v>
      </c>
      <c r="E449" s="235" t="s">
        <v>543</v>
      </c>
      <c r="F449" s="236" t="s">
        <v>544</v>
      </c>
      <c r="G449" s="237" t="s">
        <v>144</v>
      </c>
      <c r="H449" s="238">
        <v>3.9380000000000002</v>
      </c>
      <c r="I449" s="239"/>
      <c r="J449" s="240">
        <f>ROUND(I449*H449,2)</f>
        <v>0</v>
      </c>
      <c r="K449" s="236" t="s">
        <v>123</v>
      </c>
      <c r="L449" s="241"/>
      <c r="M449" s="242" t="s">
        <v>19</v>
      </c>
      <c r="N449" s="243" t="s">
        <v>43</v>
      </c>
      <c r="O449" s="84"/>
      <c r="P449" s="191">
        <f>O449*H449</f>
        <v>0</v>
      </c>
      <c r="Q449" s="191">
        <v>0</v>
      </c>
      <c r="R449" s="191">
        <f>Q449*H449</f>
        <v>0</v>
      </c>
      <c r="S449" s="191">
        <v>0</v>
      </c>
      <c r="T449" s="192">
        <f>S449*H449</f>
        <v>0</v>
      </c>
      <c r="U449" s="38"/>
      <c r="V449" s="38"/>
      <c r="W449" s="38"/>
      <c r="X449" s="38"/>
      <c r="Y449" s="38"/>
      <c r="Z449" s="38"/>
      <c r="AA449" s="38"/>
      <c r="AB449" s="38"/>
      <c r="AC449" s="38"/>
      <c r="AD449" s="38"/>
      <c r="AE449" s="38"/>
      <c r="AR449" s="193" t="s">
        <v>145</v>
      </c>
      <c r="AT449" s="193" t="s">
        <v>321</v>
      </c>
      <c r="AU449" s="193" t="s">
        <v>82</v>
      </c>
      <c r="AY449" s="17" t="s">
        <v>125</v>
      </c>
      <c r="BE449" s="194">
        <f>IF(N449="základní",J449,0)</f>
        <v>0</v>
      </c>
      <c r="BF449" s="194">
        <f>IF(N449="snížená",J449,0)</f>
        <v>0</v>
      </c>
      <c r="BG449" s="194">
        <f>IF(N449="zákl. přenesená",J449,0)</f>
        <v>0</v>
      </c>
      <c r="BH449" s="194">
        <f>IF(N449="sníž. přenesená",J449,0)</f>
        <v>0</v>
      </c>
      <c r="BI449" s="194">
        <f>IF(N449="nulová",J449,0)</f>
        <v>0</v>
      </c>
      <c r="BJ449" s="17" t="s">
        <v>80</v>
      </c>
      <c r="BK449" s="194">
        <f>ROUND(I449*H449,2)</f>
        <v>0</v>
      </c>
      <c r="BL449" s="17" t="s">
        <v>124</v>
      </c>
      <c r="BM449" s="193" t="s">
        <v>700</v>
      </c>
    </row>
    <row r="450" s="2" customFormat="1">
      <c r="A450" s="38"/>
      <c r="B450" s="39"/>
      <c r="C450" s="40"/>
      <c r="D450" s="195" t="s">
        <v>126</v>
      </c>
      <c r="E450" s="40"/>
      <c r="F450" s="196" t="s">
        <v>544</v>
      </c>
      <c r="G450" s="40"/>
      <c r="H450" s="40"/>
      <c r="I450" s="197"/>
      <c r="J450" s="40"/>
      <c r="K450" s="40"/>
      <c r="L450" s="44"/>
      <c r="M450" s="198"/>
      <c r="N450" s="199"/>
      <c r="O450" s="84"/>
      <c r="P450" s="84"/>
      <c r="Q450" s="84"/>
      <c r="R450" s="84"/>
      <c r="S450" s="84"/>
      <c r="T450" s="85"/>
      <c r="U450" s="38"/>
      <c r="V450" s="38"/>
      <c r="W450" s="38"/>
      <c r="X450" s="38"/>
      <c r="Y450" s="38"/>
      <c r="Z450" s="38"/>
      <c r="AA450" s="38"/>
      <c r="AB450" s="38"/>
      <c r="AC450" s="38"/>
      <c r="AD450" s="38"/>
      <c r="AE450" s="38"/>
      <c r="AT450" s="17" t="s">
        <v>126</v>
      </c>
      <c r="AU450" s="17" t="s">
        <v>82</v>
      </c>
    </row>
    <row r="451" s="11" customFormat="1">
      <c r="A451" s="11"/>
      <c r="B451" s="200"/>
      <c r="C451" s="201"/>
      <c r="D451" s="195" t="s">
        <v>135</v>
      </c>
      <c r="E451" s="202" t="s">
        <v>19</v>
      </c>
      <c r="F451" s="203" t="s">
        <v>701</v>
      </c>
      <c r="G451" s="201"/>
      <c r="H451" s="204">
        <v>3.9380000000000002</v>
      </c>
      <c r="I451" s="205"/>
      <c r="J451" s="201"/>
      <c r="K451" s="201"/>
      <c r="L451" s="206"/>
      <c r="M451" s="207"/>
      <c r="N451" s="208"/>
      <c r="O451" s="208"/>
      <c r="P451" s="208"/>
      <c r="Q451" s="208"/>
      <c r="R451" s="208"/>
      <c r="S451" s="208"/>
      <c r="T451" s="209"/>
      <c r="U451" s="11"/>
      <c r="V451" s="11"/>
      <c r="W451" s="11"/>
      <c r="X451" s="11"/>
      <c r="Y451" s="11"/>
      <c r="Z451" s="11"/>
      <c r="AA451" s="11"/>
      <c r="AB451" s="11"/>
      <c r="AC451" s="11"/>
      <c r="AD451" s="11"/>
      <c r="AE451" s="11"/>
      <c r="AT451" s="210" t="s">
        <v>135</v>
      </c>
      <c r="AU451" s="210" t="s">
        <v>82</v>
      </c>
      <c r="AV451" s="11" t="s">
        <v>82</v>
      </c>
      <c r="AW451" s="11" t="s">
        <v>33</v>
      </c>
      <c r="AX451" s="11" t="s">
        <v>72</v>
      </c>
      <c r="AY451" s="210" t="s">
        <v>125</v>
      </c>
    </row>
    <row r="452" s="13" customFormat="1">
      <c r="A452" s="13"/>
      <c r="B452" s="221"/>
      <c r="C452" s="222"/>
      <c r="D452" s="195" t="s">
        <v>135</v>
      </c>
      <c r="E452" s="223" t="s">
        <v>19</v>
      </c>
      <c r="F452" s="224" t="s">
        <v>141</v>
      </c>
      <c r="G452" s="222"/>
      <c r="H452" s="225">
        <v>3.9380000000000002</v>
      </c>
      <c r="I452" s="226"/>
      <c r="J452" s="222"/>
      <c r="K452" s="222"/>
      <c r="L452" s="227"/>
      <c r="M452" s="228"/>
      <c r="N452" s="229"/>
      <c r="O452" s="229"/>
      <c r="P452" s="229"/>
      <c r="Q452" s="229"/>
      <c r="R452" s="229"/>
      <c r="S452" s="229"/>
      <c r="T452" s="230"/>
      <c r="U452" s="13"/>
      <c r="V452" s="13"/>
      <c r="W452" s="13"/>
      <c r="X452" s="13"/>
      <c r="Y452" s="13"/>
      <c r="Z452" s="13"/>
      <c r="AA452" s="13"/>
      <c r="AB452" s="13"/>
      <c r="AC452" s="13"/>
      <c r="AD452" s="13"/>
      <c r="AE452" s="13"/>
      <c r="AT452" s="231" t="s">
        <v>135</v>
      </c>
      <c r="AU452" s="231" t="s">
        <v>82</v>
      </c>
      <c r="AV452" s="13" t="s">
        <v>124</v>
      </c>
      <c r="AW452" s="13" t="s">
        <v>33</v>
      </c>
      <c r="AX452" s="13" t="s">
        <v>80</v>
      </c>
      <c r="AY452" s="231" t="s">
        <v>125</v>
      </c>
    </row>
    <row r="453" s="2" customFormat="1" ht="21.75" customHeight="1">
      <c r="A453" s="38"/>
      <c r="B453" s="39"/>
      <c r="C453" s="233" t="s">
        <v>400</v>
      </c>
      <c r="D453" s="233" t="s">
        <v>321</v>
      </c>
      <c r="E453" s="235" t="s">
        <v>546</v>
      </c>
      <c r="F453" s="236" t="s">
        <v>547</v>
      </c>
      <c r="G453" s="237" t="s">
        <v>144</v>
      </c>
      <c r="H453" s="238">
        <v>3.9380000000000002</v>
      </c>
      <c r="I453" s="239"/>
      <c r="J453" s="240">
        <f>ROUND(I453*H453,2)</f>
        <v>0</v>
      </c>
      <c r="K453" s="236" t="s">
        <v>123</v>
      </c>
      <c r="L453" s="241"/>
      <c r="M453" s="242" t="s">
        <v>19</v>
      </c>
      <c r="N453" s="243" t="s">
        <v>43</v>
      </c>
      <c r="O453" s="84"/>
      <c r="P453" s="191">
        <f>O453*H453</f>
        <v>0</v>
      </c>
      <c r="Q453" s="191">
        <v>0</v>
      </c>
      <c r="R453" s="191">
        <f>Q453*H453</f>
        <v>0</v>
      </c>
      <c r="S453" s="191">
        <v>0</v>
      </c>
      <c r="T453" s="192">
        <f>S453*H453</f>
        <v>0</v>
      </c>
      <c r="U453" s="38"/>
      <c r="V453" s="38"/>
      <c r="W453" s="38"/>
      <c r="X453" s="38"/>
      <c r="Y453" s="38"/>
      <c r="Z453" s="38"/>
      <c r="AA453" s="38"/>
      <c r="AB453" s="38"/>
      <c r="AC453" s="38"/>
      <c r="AD453" s="38"/>
      <c r="AE453" s="38"/>
      <c r="AR453" s="193" t="s">
        <v>145</v>
      </c>
      <c r="AT453" s="193" t="s">
        <v>321</v>
      </c>
      <c r="AU453" s="193" t="s">
        <v>82</v>
      </c>
      <c r="AY453" s="17" t="s">
        <v>125</v>
      </c>
      <c r="BE453" s="194">
        <f>IF(N453="základní",J453,0)</f>
        <v>0</v>
      </c>
      <c r="BF453" s="194">
        <f>IF(N453="snížená",J453,0)</f>
        <v>0</v>
      </c>
      <c r="BG453" s="194">
        <f>IF(N453="zákl. přenesená",J453,0)</f>
        <v>0</v>
      </c>
      <c r="BH453" s="194">
        <f>IF(N453="sníž. přenesená",J453,0)</f>
        <v>0</v>
      </c>
      <c r="BI453" s="194">
        <f>IF(N453="nulová",J453,0)</f>
        <v>0</v>
      </c>
      <c r="BJ453" s="17" t="s">
        <v>80</v>
      </c>
      <c r="BK453" s="194">
        <f>ROUND(I453*H453,2)</f>
        <v>0</v>
      </c>
      <c r="BL453" s="17" t="s">
        <v>124</v>
      </c>
      <c r="BM453" s="193" t="s">
        <v>702</v>
      </c>
    </row>
    <row r="454" s="2" customFormat="1">
      <c r="A454" s="38"/>
      <c r="B454" s="39"/>
      <c r="C454" s="40"/>
      <c r="D454" s="195" t="s">
        <v>126</v>
      </c>
      <c r="E454" s="40"/>
      <c r="F454" s="196" t="s">
        <v>547</v>
      </c>
      <c r="G454" s="40"/>
      <c r="H454" s="40"/>
      <c r="I454" s="197"/>
      <c r="J454" s="40"/>
      <c r="K454" s="40"/>
      <c r="L454" s="44"/>
      <c r="M454" s="198"/>
      <c r="N454" s="199"/>
      <c r="O454" s="84"/>
      <c r="P454" s="84"/>
      <c r="Q454" s="84"/>
      <c r="R454" s="84"/>
      <c r="S454" s="84"/>
      <c r="T454" s="85"/>
      <c r="U454" s="38"/>
      <c r="V454" s="38"/>
      <c r="W454" s="38"/>
      <c r="X454" s="38"/>
      <c r="Y454" s="38"/>
      <c r="Z454" s="38"/>
      <c r="AA454" s="38"/>
      <c r="AB454" s="38"/>
      <c r="AC454" s="38"/>
      <c r="AD454" s="38"/>
      <c r="AE454" s="38"/>
      <c r="AT454" s="17" t="s">
        <v>126</v>
      </c>
      <c r="AU454" s="17" t="s">
        <v>82</v>
      </c>
    </row>
    <row r="455" s="11" customFormat="1">
      <c r="A455" s="11"/>
      <c r="B455" s="200"/>
      <c r="C455" s="201"/>
      <c r="D455" s="195" t="s">
        <v>135</v>
      </c>
      <c r="E455" s="202" t="s">
        <v>19</v>
      </c>
      <c r="F455" s="203" t="s">
        <v>701</v>
      </c>
      <c r="G455" s="201"/>
      <c r="H455" s="204">
        <v>3.9380000000000002</v>
      </c>
      <c r="I455" s="205"/>
      <c r="J455" s="201"/>
      <c r="K455" s="201"/>
      <c r="L455" s="206"/>
      <c r="M455" s="207"/>
      <c r="N455" s="208"/>
      <c r="O455" s="208"/>
      <c r="P455" s="208"/>
      <c r="Q455" s="208"/>
      <c r="R455" s="208"/>
      <c r="S455" s="208"/>
      <c r="T455" s="209"/>
      <c r="U455" s="11"/>
      <c r="V455" s="11"/>
      <c r="W455" s="11"/>
      <c r="X455" s="11"/>
      <c r="Y455" s="11"/>
      <c r="Z455" s="11"/>
      <c r="AA455" s="11"/>
      <c r="AB455" s="11"/>
      <c r="AC455" s="11"/>
      <c r="AD455" s="11"/>
      <c r="AE455" s="11"/>
      <c r="AT455" s="210" t="s">
        <v>135</v>
      </c>
      <c r="AU455" s="210" t="s">
        <v>82</v>
      </c>
      <c r="AV455" s="11" t="s">
        <v>82</v>
      </c>
      <c r="AW455" s="11" t="s">
        <v>33</v>
      </c>
      <c r="AX455" s="11" t="s">
        <v>72</v>
      </c>
      <c r="AY455" s="210" t="s">
        <v>125</v>
      </c>
    </row>
    <row r="456" s="13" customFormat="1">
      <c r="A456" s="13"/>
      <c r="B456" s="221"/>
      <c r="C456" s="222"/>
      <c r="D456" s="195" t="s">
        <v>135</v>
      </c>
      <c r="E456" s="223" t="s">
        <v>19</v>
      </c>
      <c r="F456" s="224" t="s">
        <v>141</v>
      </c>
      <c r="G456" s="222"/>
      <c r="H456" s="225">
        <v>3.9380000000000002</v>
      </c>
      <c r="I456" s="226"/>
      <c r="J456" s="222"/>
      <c r="K456" s="222"/>
      <c r="L456" s="227"/>
      <c r="M456" s="228"/>
      <c r="N456" s="229"/>
      <c r="O456" s="229"/>
      <c r="P456" s="229"/>
      <c r="Q456" s="229"/>
      <c r="R456" s="229"/>
      <c r="S456" s="229"/>
      <c r="T456" s="230"/>
      <c r="U456" s="13"/>
      <c r="V456" s="13"/>
      <c r="W456" s="13"/>
      <c r="X456" s="13"/>
      <c r="Y456" s="13"/>
      <c r="Z456" s="13"/>
      <c r="AA456" s="13"/>
      <c r="AB456" s="13"/>
      <c r="AC456" s="13"/>
      <c r="AD456" s="13"/>
      <c r="AE456" s="13"/>
      <c r="AT456" s="231" t="s">
        <v>135</v>
      </c>
      <c r="AU456" s="231" t="s">
        <v>82</v>
      </c>
      <c r="AV456" s="13" t="s">
        <v>124</v>
      </c>
      <c r="AW456" s="13" t="s">
        <v>33</v>
      </c>
      <c r="AX456" s="13" t="s">
        <v>80</v>
      </c>
      <c r="AY456" s="231" t="s">
        <v>125</v>
      </c>
    </row>
    <row r="457" s="2" customFormat="1" ht="24.15" customHeight="1">
      <c r="A457" s="38"/>
      <c r="B457" s="39"/>
      <c r="C457" s="233" t="s">
        <v>703</v>
      </c>
      <c r="D457" s="233" t="s">
        <v>321</v>
      </c>
      <c r="E457" s="235" t="s">
        <v>548</v>
      </c>
      <c r="F457" s="236" t="s">
        <v>549</v>
      </c>
      <c r="G457" s="237" t="s">
        <v>144</v>
      </c>
      <c r="H457" s="238">
        <v>3.2810000000000001</v>
      </c>
      <c r="I457" s="239"/>
      <c r="J457" s="240">
        <f>ROUND(I457*H457,2)</f>
        <v>0</v>
      </c>
      <c r="K457" s="236" t="s">
        <v>123</v>
      </c>
      <c r="L457" s="241"/>
      <c r="M457" s="242" t="s">
        <v>19</v>
      </c>
      <c r="N457" s="243" t="s">
        <v>43</v>
      </c>
      <c r="O457" s="84"/>
      <c r="P457" s="191">
        <f>O457*H457</f>
        <v>0</v>
      </c>
      <c r="Q457" s="191">
        <v>0</v>
      </c>
      <c r="R457" s="191">
        <f>Q457*H457</f>
        <v>0</v>
      </c>
      <c r="S457" s="191">
        <v>0</v>
      </c>
      <c r="T457" s="192">
        <f>S457*H457</f>
        <v>0</v>
      </c>
      <c r="U457" s="38"/>
      <c r="V457" s="38"/>
      <c r="W457" s="38"/>
      <c r="X457" s="38"/>
      <c r="Y457" s="38"/>
      <c r="Z457" s="38"/>
      <c r="AA457" s="38"/>
      <c r="AB457" s="38"/>
      <c r="AC457" s="38"/>
      <c r="AD457" s="38"/>
      <c r="AE457" s="38"/>
      <c r="AR457" s="193" t="s">
        <v>145</v>
      </c>
      <c r="AT457" s="193" t="s">
        <v>321</v>
      </c>
      <c r="AU457" s="193" t="s">
        <v>82</v>
      </c>
      <c r="AY457" s="17" t="s">
        <v>125</v>
      </c>
      <c r="BE457" s="194">
        <f>IF(N457="základní",J457,0)</f>
        <v>0</v>
      </c>
      <c r="BF457" s="194">
        <f>IF(N457="snížená",J457,0)</f>
        <v>0</v>
      </c>
      <c r="BG457" s="194">
        <f>IF(N457="zákl. přenesená",J457,0)</f>
        <v>0</v>
      </c>
      <c r="BH457" s="194">
        <f>IF(N457="sníž. přenesená",J457,0)</f>
        <v>0</v>
      </c>
      <c r="BI457" s="194">
        <f>IF(N457="nulová",J457,0)</f>
        <v>0</v>
      </c>
      <c r="BJ457" s="17" t="s">
        <v>80</v>
      </c>
      <c r="BK457" s="194">
        <f>ROUND(I457*H457,2)</f>
        <v>0</v>
      </c>
      <c r="BL457" s="17" t="s">
        <v>124</v>
      </c>
      <c r="BM457" s="193" t="s">
        <v>704</v>
      </c>
    </row>
    <row r="458" s="2" customFormat="1">
      <c r="A458" s="38"/>
      <c r="B458" s="39"/>
      <c r="C458" s="40"/>
      <c r="D458" s="195" t="s">
        <v>126</v>
      </c>
      <c r="E458" s="40"/>
      <c r="F458" s="196" t="s">
        <v>549</v>
      </c>
      <c r="G458" s="40"/>
      <c r="H458" s="40"/>
      <c r="I458" s="197"/>
      <c r="J458" s="40"/>
      <c r="K458" s="40"/>
      <c r="L458" s="44"/>
      <c r="M458" s="198"/>
      <c r="N458" s="199"/>
      <c r="O458" s="84"/>
      <c r="P458" s="84"/>
      <c r="Q458" s="84"/>
      <c r="R458" s="84"/>
      <c r="S458" s="84"/>
      <c r="T458" s="85"/>
      <c r="U458" s="38"/>
      <c r="V458" s="38"/>
      <c r="W458" s="38"/>
      <c r="X458" s="38"/>
      <c r="Y458" s="38"/>
      <c r="Z458" s="38"/>
      <c r="AA458" s="38"/>
      <c r="AB458" s="38"/>
      <c r="AC458" s="38"/>
      <c r="AD458" s="38"/>
      <c r="AE458" s="38"/>
      <c r="AT458" s="17" t="s">
        <v>126</v>
      </c>
      <c r="AU458" s="17" t="s">
        <v>82</v>
      </c>
    </row>
    <row r="459" s="11" customFormat="1">
      <c r="A459" s="11"/>
      <c r="B459" s="200"/>
      <c r="C459" s="201"/>
      <c r="D459" s="195" t="s">
        <v>135</v>
      </c>
      <c r="E459" s="202" t="s">
        <v>19</v>
      </c>
      <c r="F459" s="203" t="s">
        <v>705</v>
      </c>
      <c r="G459" s="201"/>
      <c r="H459" s="204">
        <v>3.2810000000000001</v>
      </c>
      <c r="I459" s="205"/>
      <c r="J459" s="201"/>
      <c r="K459" s="201"/>
      <c r="L459" s="206"/>
      <c r="M459" s="207"/>
      <c r="N459" s="208"/>
      <c r="O459" s="208"/>
      <c r="P459" s="208"/>
      <c r="Q459" s="208"/>
      <c r="R459" s="208"/>
      <c r="S459" s="208"/>
      <c r="T459" s="209"/>
      <c r="U459" s="11"/>
      <c r="V459" s="11"/>
      <c r="W459" s="11"/>
      <c r="X459" s="11"/>
      <c r="Y459" s="11"/>
      <c r="Z459" s="11"/>
      <c r="AA459" s="11"/>
      <c r="AB459" s="11"/>
      <c r="AC459" s="11"/>
      <c r="AD459" s="11"/>
      <c r="AE459" s="11"/>
      <c r="AT459" s="210" t="s">
        <v>135</v>
      </c>
      <c r="AU459" s="210" t="s">
        <v>82</v>
      </c>
      <c r="AV459" s="11" t="s">
        <v>82</v>
      </c>
      <c r="AW459" s="11" t="s">
        <v>33</v>
      </c>
      <c r="AX459" s="11" t="s">
        <v>72</v>
      </c>
      <c r="AY459" s="210" t="s">
        <v>125</v>
      </c>
    </row>
    <row r="460" s="13" customFormat="1">
      <c r="A460" s="13"/>
      <c r="B460" s="221"/>
      <c r="C460" s="222"/>
      <c r="D460" s="195" t="s">
        <v>135</v>
      </c>
      <c r="E460" s="223" t="s">
        <v>19</v>
      </c>
      <c r="F460" s="224" t="s">
        <v>141</v>
      </c>
      <c r="G460" s="222"/>
      <c r="H460" s="225">
        <v>3.2810000000000001</v>
      </c>
      <c r="I460" s="226"/>
      <c r="J460" s="222"/>
      <c r="K460" s="222"/>
      <c r="L460" s="227"/>
      <c r="M460" s="228"/>
      <c r="N460" s="229"/>
      <c r="O460" s="229"/>
      <c r="P460" s="229"/>
      <c r="Q460" s="229"/>
      <c r="R460" s="229"/>
      <c r="S460" s="229"/>
      <c r="T460" s="230"/>
      <c r="U460" s="13"/>
      <c r="V460" s="13"/>
      <c r="W460" s="13"/>
      <c r="X460" s="13"/>
      <c r="Y460" s="13"/>
      <c r="Z460" s="13"/>
      <c r="AA460" s="13"/>
      <c r="AB460" s="13"/>
      <c r="AC460" s="13"/>
      <c r="AD460" s="13"/>
      <c r="AE460" s="13"/>
      <c r="AT460" s="231" t="s">
        <v>135</v>
      </c>
      <c r="AU460" s="231" t="s">
        <v>82</v>
      </c>
      <c r="AV460" s="13" t="s">
        <v>124</v>
      </c>
      <c r="AW460" s="13" t="s">
        <v>33</v>
      </c>
      <c r="AX460" s="13" t="s">
        <v>80</v>
      </c>
      <c r="AY460" s="231" t="s">
        <v>125</v>
      </c>
    </row>
    <row r="461" s="2" customFormat="1" ht="16.5" customHeight="1">
      <c r="A461" s="38"/>
      <c r="B461" s="39"/>
      <c r="C461" s="233" t="s">
        <v>409</v>
      </c>
      <c r="D461" s="233" t="s">
        <v>321</v>
      </c>
      <c r="E461" s="235" t="s">
        <v>551</v>
      </c>
      <c r="F461" s="236" t="s">
        <v>552</v>
      </c>
      <c r="G461" s="237" t="s">
        <v>122</v>
      </c>
      <c r="H461" s="238">
        <v>2</v>
      </c>
      <c r="I461" s="239"/>
      <c r="J461" s="240">
        <f>ROUND(I461*H461,2)</f>
        <v>0</v>
      </c>
      <c r="K461" s="236" t="s">
        <v>123</v>
      </c>
      <c r="L461" s="241"/>
      <c r="M461" s="242" t="s">
        <v>19</v>
      </c>
      <c r="N461" s="243" t="s">
        <v>43</v>
      </c>
      <c r="O461" s="84"/>
      <c r="P461" s="191">
        <f>O461*H461</f>
        <v>0</v>
      </c>
      <c r="Q461" s="191">
        <v>0</v>
      </c>
      <c r="R461" s="191">
        <f>Q461*H461</f>
        <v>0</v>
      </c>
      <c r="S461" s="191">
        <v>0</v>
      </c>
      <c r="T461" s="192">
        <f>S461*H461</f>
        <v>0</v>
      </c>
      <c r="U461" s="38"/>
      <c r="V461" s="38"/>
      <c r="W461" s="38"/>
      <c r="X461" s="38"/>
      <c r="Y461" s="38"/>
      <c r="Z461" s="38"/>
      <c r="AA461" s="38"/>
      <c r="AB461" s="38"/>
      <c r="AC461" s="38"/>
      <c r="AD461" s="38"/>
      <c r="AE461" s="38"/>
      <c r="AR461" s="193" t="s">
        <v>145</v>
      </c>
      <c r="AT461" s="193" t="s">
        <v>321</v>
      </c>
      <c r="AU461" s="193" t="s">
        <v>82</v>
      </c>
      <c r="AY461" s="17" t="s">
        <v>125</v>
      </c>
      <c r="BE461" s="194">
        <f>IF(N461="základní",J461,0)</f>
        <v>0</v>
      </c>
      <c r="BF461" s="194">
        <f>IF(N461="snížená",J461,0)</f>
        <v>0</v>
      </c>
      <c r="BG461" s="194">
        <f>IF(N461="zákl. přenesená",J461,0)</f>
        <v>0</v>
      </c>
      <c r="BH461" s="194">
        <f>IF(N461="sníž. přenesená",J461,0)</f>
        <v>0</v>
      </c>
      <c r="BI461" s="194">
        <f>IF(N461="nulová",J461,0)</f>
        <v>0</v>
      </c>
      <c r="BJ461" s="17" t="s">
        <v>80</v>
      </c>
      <c r="BK461" s="194">
        <f>ROUND(I461*H461,2)</f>
        <v>0</v>
      </c>
      <c r="BL461" s="17" t="s">
        <v>124</v>
      </c>
      <c r="BM461" s="193" t="s">
        <v>706</v>
      </c>
    </row>
    <row r="462" s="2" customFormat="1">
      <c r="A462" s="38"/>
      <c r="B462" s="39"/>
      <c r="C462" s="40"/>
      <c r="D462" s="195" t="s">
        <v>126</v>
      </c>
      <c r="E462" s="40"/>
      <c r="F462" s="196" t="s">
        <v>552</v>
      </c>
      <c r="G462" s="40"/>
      <c r="H462" s="40"/>
      <c r="I462" s="197"/>
      <c r="J462" s="40"/>
      <c r="K462" s="40"/>
      <c r="L462" s="44"/>
      <c r="M462" s="198"/>
      <c r="N462" s="199"/>
      <c r="O462" s="84"/>
      <c r="P462" s="84"/>
      <c r="Q462" s="84"/>
      <c r="R462" s="84"/>
      <c r="S462" s="84"/>
      <c r="T462" s="85"/>
      <c r="U462" s="38"/>
      <c r="V462" s="38"/>
      <c r="W462" s="38"/>
      <c r="X462" s="38"/>
      <c r="Y462" s="38"/>
      <c r="Z462" s="38"/>
      <c r="AA462" s="38"/>
      <c r="AB462" s="38"/>
      <c r="AC462" s="38"/>
      <c r="AD462" s="38"/>
      <c r="AE462" s="38"/>
      <c r="AT462" s="17" t="s">
        <v>126</v>
      </c>
      <c r="AU462" s="17" t="s">
        <v>82</v>
      </c>
    </row>
    <row r="463" s="2" customFormat="1" ht="55.5" customHeight="1">
      <c r="A463" s="38"/>
      <c r="B463" s="39"/>
      <c r="C463" s="182" t="s">
        <v>707</v>
      </c>
      <c r="D463" s="182" t="s">
        <v>119</v>
      </c>
      <c r="E463" s="183" t="s">
        <v>154</v>
      </c>
      <c r="F463" s="184" t="s">
        <v>155</v>
      </c>
      <c r="G463" s="185" t="s">
        <v>144</v>
      </c>
      <c r="H463" s="186">
        <v>11.157</v>
      </c>
      <c r="I463" s="187"/>
      <c r="J463" s="188">
        <f>ROUND(I463*H463,2)</f>
        <v>0</v>
      </c>
      <c r="K463" s="184" t="s">
        <v>123</v>
      </c>
      <c r="L463" s="44"/>
      <c r="M463" s="189" t="s">
        <v>19</v>
      </c>
      <c r="N463" s="190" t="s">
        <v>43</v>
      </c>
      <c r="O463" s="84"/>
      <c r="P463" s="191">
        <f>O463*H463</f>
        <v>0</v>
      </c>
      <c r="Q463" s="191">
        <v>0</v>
      </c>
      <c r="R463" s="191">
        <f>Q463*H463</f>
        <v>0</v>
      </c>
      <c r="S463" s="191">
        <v>0</v>
      </c>
      <c r="T463" s="192">
        <f>S463*H463</f>
        <v>0</v>
      </c>
      <c r="U463" s="38"/>
      <c r="V463" s="38"/>
      <c r="W463" s="38"/>
      <c r="X463" s="38"/>
      <c r="Y463" s="38"/>
      <c r="Z463" s="38"/>
      <c r="AA463" s="38"/>
      <c r="AB463" s="38"/>
      <c r="AC463" s="38"/>
      <c r="AD463" s="38"/>
      <c r="AE463" s="38"/>
      <c r="AR463" s="193" t="s">
        <v>124</v>
      </c>
      <c r="AT463" s="193" t="s">
        <v>119</v>
      </c>
      <c r="AU463" s="193" t="s">
        <v>82</v>
      </c>
      <c r="AY463" s="17" t="s">
        <v>125</v>
      </c>
      <c r="BE463" s="194">
        <f>IF(N463="základní",J463,0)</f>
        <v>0</v>
      </c>
      <c r="BF463" s="194">
        <f>IF(N463="snížená",J463,0)</f>
        <v>0</v>
      </c>
      <c r="BG463" s="194">
        <f>IF(N463="zákl. přenesená",J463,0)</f>
        <v>0</v>
      </c>
      <c r="BH463" s="194">
        <f>IF(N463="sníž. přenesená",J463,0)</f>
        <v>0</v>
      </c>
      <c r="BI463" s="194">
        <f>IF(N463="nulová",J463,0)</f>
        <v>0</v>
      </c>
      <c r="BJ463" s="17" t="s">
        <v>80</v>
      </c>
      <c r="BK463" s="194">
        <f>ROUND(I463*H463,2)</f>
        <v>0</v>
      </c>
      <c r="BL463" s="17" t="s">
        <v>124</v>
      </c>
      <c r="BM463" s="193" t="s">
        <v>708</v>
      </c>
    </row>
    <row r="464" s="2" customFormat="1">
      <c r="A464" s="38"/>
      <c r="B464" s="39"/>
      <c r="C464" s="40"/>
      <c r="D464" s="195" t="s">
        <v>126</v>
      </c>
      <c r="E464" s="40"/>
      <c r="F464" s="196" t="s">
        <v>155</v>
      </c>
      <c r="G464" s="40"/>
      <c r="H464" s="40"/>
      <c r="I464" s="197"/>
      <c r="J464" s="40"/>
      <c r="K464" s="40"/>
      <c r="L464" s="44"/>
      <c r="M464" s="198"/>
      <c r="N464" s="199"/>
      <c r="O464" s="84"/>
      <c r="P464" s="84"/>
      <c r="Q464" s="84"/>
      <c r="R464" s="84"/>
      <c r="S464" s="84"/>
      <c r="T464" s="85"/>
      <c r="U464" s="38"/>
      <c r="V464" s="38"/>
      <c r="W464" s="38"/>
      <c r="X464" s="38"/>
      <c r="Y464" s="38"/>
      <c r="Z464" s="38"/>
      <c r="AA464" s="38"/>
      <c r="AB464" s="38"/>
      <c r="AC464" s="38"/>
      <c r="AD464" s="38"/>
      <c r="AE464" s="38"/>
      <c r="AT464" s="17" t="s">
        <v>126</v>
      </c>
      <c r="AU464" s="17" t="s">
        <v>82</v>
      </c>
    </row>
    <row r="465" s="11" customFormat="1">
      <c r="A465" s="11"/>
      <c r="B465" s="200"/>
      <c r="C465" s="201"/>
      <c r="D465" s="195" t="s">
        <v>135</v>
      </c>
      <c r="E465" s="202" t="s">
        <v>19</v>
      </c>
      <c r="F465" s="203" t="s">
        <v>709</v>
      </c>
      <c r="G465" s="201"/>
      <c r="H465" s="204">
        <v>11.157</v>
      </c>
      <c r="I465" s="205"/>
      <c r="J465" s="201"/>
      <c r="K465" s="201"/>
      <c r="L465" s="206"/>
      <c r="M465" s="207"/>
      <c r="N465" s="208"/>
      <c r="O465" s="208"/>
      <c r="P465" s="208"/>
      <c r="Q465" s="208"/>
      <c r="R465" s="208"/>
      <c r="S465" s="208"/>
      <c r="T465" s="209"/>
      <c r="U465" s="11"/>
      <c r="V465" s="11"/>
      <c r="W465" s="11"/>
      <c r="X465" s="11"/>
      <c r="Y465" s="11"/>
      <c r="Z465" s="11"/>
      <c r="AA465" s="11"/>
      <c r="AB465" s="11"/>
      <c r="AC465" s="11"/>
      <c r="AD465" s="11"/>
      <c r="AE465" s="11"/>
      <c r="AT465" s="210" t="s">
        <v>135</v>
      </c>
      <c r="AU465" s="210" t="s">
        <v>82</v>
      </c>
      <c r="AV465" s="11" t="s">
        <v>82</v>
      </c>
      <c r="AW465" s="11" t="s">
        <v>33</v>
      </c>
      <c r="AX465" s="11" t="s">
        <v>72</v>
      </c>
      <c r="AY465" s="210" t="s">
        <v>125</v>
      </c>
    </row>
    <row r="466" s="13" customFormat="1">
      <c r="A466" s="13"/>
      <c r="B466" s="221"/>
      <c r="C466" s="222"/>
      <c r="D466" s="195" t="s">
        <v>135</v>
      </c>
      <c r="E466" s="223" t="s">
        <v>19</v>
      </c>
      <c r="F466" s="224" t="s">
        <v>141</v>
      </c>
      <c r="G466" s="222"/>
      <c r="H466" s="225">
        <v>11.157</v>
      </c>
      <c r="I466" s="226"/>
      <c r="J466" s="222"/>
      <c r="K466" s="222"/>
      <c r="L466" s="227"/>
      <c r="M466" s="228"/>
      <c r="N466" s="229"/>
      <c r="O466" s="229"/>
      <c r="P466" s="229"/>
      <c r="Q466" s="229"/>
      <c r="R466" s="229"/>
      <c r="S466" s="229"/>
      <c r="T466" s="230"/>
      <c r="U466" s="13"/>
      <c r="V466" s="13"/>
      <c r="W466" s="13"/>
      <c r="X466" s="13"/>
      <c r="Y466" s="13"/>
      <c r="Z466" s="13"/>
      <c r="AA466" s="13"/>
      <c r="AB466" s="13"/>
      <c r="AC466" s="13"/>
      <c r="AD466" s="13"/>
      <c r="AE466" s="13"/>
      <c r="AT466" s="231" t="s">
        <v>135</v>
      </c>
      <c r="AU466" s="231" t="s">
        <v>82</v>
      </c>
      <c r="AV466" s="13" t="s">
        <v>124</v>
      </c>
      <c r="AW466" s="13" t="s">
        <v>33</v>
      </c>
      <c r="AX466" s="13" t="s">
        <v>80</v>
      </c>
      <c r="AY466" s="231" t="s">
        <v>125</v>
      </c>
    </row>
    <row r="467" s="2" customFormat="1" ht="24.15" customHeight="1">
      <c r="A467" s="38"/>
      <c r="B467" s="39"/>
      <c r="C467" s="182" t="s">
        <v>412</v>
      </c>
      <c r="D467" s="182" t="s">
        <v>119</v>
      </c>
      <c r="E467" s="183" t="s">
        <v>554</v>
      </c>
      <c r="F467" s="184" t="s">
        <v>555</v>
      </c>
      <c r="G467" s="185" t="s">
        <v>170</v>
      </c>
      <c r="H467" s="186">
        <v>10</v>
      </c>
      <c r="I467" s="187"/>
      <c r="J467" s="188">
        <f>ROUND(I467*H467,2)</f>
        <v>0</v>
      </c>
      <c r="K467" s="184" t="s">
        <v>19</v>
      </c>
      <c r="L467" s="44"/>
      <c r="M467" s="189" t="s">
        <v>19</v>
      </c>
      <c r="N467" s="190" t="s">
        <v>43</v>
      </c>
      <c r="O467" s="84"/>
      <c r="P467" s="191">
        <f>O467*H467</f>
        <v>0</v>
      </c>
      <c r="Q467" s="191">
        <v>0</v>
      </c>
      <c r="R467" s="191">
        <f>Q467*H467</f>
        <v>0</v>
      </c>
      <c r="S467" s="191">
        <v>0</v>
      </c>
      <c r="T467" s="192">
        <f>S467*H467</f>
        <v>0</v>
      </c>
      <c r="U467" s="38"/>
      <c r="V467" s="38"/>
      <c r="W467" s="38"/>
      <c r="X467" s="38"/>
      <c r="Y467" s="38"/>
      <c r="Z467" s="38"/>
      <c r="AA467" s="38"/>
      <c r="AB467" s="38"/>
      <c r="AC467" s="38"/>
      <c r="AD467" s="38"/>
      <c r="AE467" s="38"/>
      <c r="AR467" s="193" t="s">
        <v>124</v>
      </c>
      <c r="AT467" s="193" t="s">
        <v>119</v>
      </c>
      <c r="AU467" s="193" t="s">
        <v>82</v>
      </c>
      <c r="AY467" s="17" t="s">
        <v>125</v>
      </c>
      <c r="BE467" s="194">
        <f>IF(N467="základní",J467,0)</f>
        <v>0</v>
      </c>
      <c r="BF467" s="194">
        <f>IF(N467="snížená",J467,0)</f>
        <v>0</v>
      </c>
      <c r="BG467" s="194">
        <f>IF(N467="zákl. přenesená",J467,0)</f>
        <v>0</v>
      </c>
      <c r="BH467" s="194">
        <f>IF(N467="sníž. přenesená",J467,0)</f>
        <v>0</v>
      </c>
      <c r="BI467" s="194">
        <f>IF(N467="nulová",J467,0)</f>
        <v>0</v>
      </c>
      <c r="BJ467" s="17" t="s">
        <v>80</v>
      </c>
      <c r="BK467" s="194">
        <f>ROUND(I467*H467,2)</f>
        <v>0</v>
      </c>
      <c r="BL467" s="17" t="s">
        <v>124</v>
      </c>
      <c r="BM467" s="193" t="s">
        <v>710</v>
      </c>
    </row>
    <row r="468" s="2" customFormat="1">
      <c r="A468" s="38"/>
      <c r="B468" s="39"/>
      <c r="C468" s="40"/>
      <c r="D468" s="195" t="s">
        <v>126</v>
      </c>
      <c r="E468" s="40"/>
      <c r="F468" s="196" t="s">
        <v>555</v>
      </c>
      <c r="G468" s="40"/>
      <c r="H468" s="40"/>
      <c r="I468" s="197"/>
      <c r="J468" s="40"/>
      <c r="K468" s="40"/>
      <c r="L468" s="44"/>
      <c r="M468" s="198"/>
      <c r="N468" s="199"/>
      <c r="O468" s="84"/>
      <c r="P468" s="84"/>
      <c r="Q468" s="84"/>
      <c r="R468" s="84"/>
      <c r="S468" s="84"/>
      <c r="T468" s="85"/>
      <c r="U468" s="38"/>
      <c r="V468" s="38"/>
      <c r="W468" s="38"/>
      <c r="X468" s="38"/>
      <c r="Y468" s="38"/>
      <c r="Z468" s="38"/>
      <c r="AA468" s="38"/>
      <c r="AB468" s="38"/>
      <c r="AC468" s="38"/>
      <c r="AD468" s="38"/>
      <c r="AE468" s="38"/>
      <c r="AT468" s="17" t="s">
        <v>126</v>
      </c>
      <c r="AU468" s="17" t="s">
        <v>82</v>
      </c>
    </row>
    <row r="469" s="11" customFormat="1">
      <c r="A469" s="11"/>
      <c r="B469" s="200"/>
      <c r="C469" s="201"/>
      <c r="D469" s="195" t="s">
        <v>135</v>
      </c>
      <c r="E469" s="202" t="s">
        <v>19</v>
      </c>
      <c r="F469" s="203" t="s">
        <v>711</v>
      </c>
      <c r="G469" s="201"/>
      <c r="H469" s="204">
        <v>10</v>
      </c>
      <c r="I469" s="205"/>
      <c r="J469" s="201"/>
      <c r="K469" s="201"/>
      <c r="L469" s="206"/>
      <c r="M469" s="207"/>
      <c r="N469" s="208"/>
      <c r="O469" s="208"/>
      <c r="P469" s="208"/>
      <c r="Q469" s="208"/>
      <c r="R469" s="208"/>
      <c r="S469" s="208"/>
      <c r="T469" s="209"/>
      <c r="U469" s="11"/>
      <c r="V469" s="11"/>
      <c r="W469" s="11"/>
      <c r="X469" s="11"/>
      <c r="Y469" s="11"/>
      <c r="Z469" s="11"/>
      <c r="AA469" s="11"/>
      <c r="AB469" s="11"/>
      <c r="AC469" s="11"/>
      <c r="AD469" s="11"/>
      <c r="AE469" s="11"/>
      <c r="AT469" s="210" t="s">
        <v>135</v>
      </c>
      <c r="AU469" s="210" t="s">
        <v>82</v>
      </c>
      <c r="AV469" s="11" t="s">
        <v>82</v>
      </c>
      <c r="AW469" s="11" t="s">
        <v>33</v>
      </c>
      <c r="AX469" s="11" t="s">
        <v>72</v>
      </c>
      <c r="AY469" s="210" t="s">
        <v>125</v>
      </c>
    </row>
    <row r="470" s="13" customFormat="1">
      <c r="A470" s="13"/>
      <c r="B470" s="221"/>
      <c r="C470" s="222"/>
      <c r="D470" s="195" t="s">
        <v>135</v>
      </c>
      <c r="E470" s="223" t="s">
        <v>19</v>
      </c>
      <c r="F470" s="224" t="s">
        <v>141</v>
      </c>
      <c r="G470" s="222"/>
      <c r="H470" s="225">
        <v>10</v>
      </c>
      <c r="I470" s="226"/>
      <c r="J470" s="222"/>
      <c r="K470" s="222"/>
      <c r="L470" s="227"/>
      <c r="M470" s="228"/>
      <c r="N470" s="229"/>
      <c r="O470" s="229"/>
      <c r="P470" s="229"/>
      <c r="Q470" s="229"/>
      <c r="R470" s="229"/>
      <c r="S470" s="229"/>
      <c r="T470" s="230"/>
      <c r="U470" s="13"/>
      <c r="V470" s="13"/>
      <c r="W470" s="13"/>
      <c r="X470" s="13"/>
      <c r="Y470" s="13"/>
      <c r="Z470" s="13"/>
      <c r="AA470" s="13"/>
      <c r="AB470" s="13"/>
      <c r="AC470" s="13"/>
      <c r="AD470" s="13"/>
      <c r="AE470" s="13"/>
      <c r="AT470" s="231" t="s">
        <v>135</v>
      </c>
      <c r="AU470" s="231" t="s">
        <v>82</v>
      </c>
      <c r="AV470" s="13" t="s">
        <v>124</v>
      </c>
      <c r="AW470" s="13" t="s">
        <v>33</v>
      </c>
      <c r="AX470" s="13" t="s">
        <v>80</v>
      </c>
      <c r="AY470" s="231" t="s">
        <v>125</v>
      </c>
    </row>
    <row r="471" s="2" customFormat="1" ht="24.15" customHeight="1">
      <c r="A471" s="38"/>
      <c r="B471" s="39"/>
      <c r="C471" s="182" t="s">
        <v>712</v>
      </c>
      <c r="D471" s="182" t="s">
        <v>119</v>
      </c>
      <c r="E471" s="183" t="s">
        <v>558</v>
      </c>
      <c r="F471" s="184" t="s">
        <v>559</v>
      </c>
      <c r="G471" s="185" t="s">
        <v>170</v>
      </c>
      <c r="H471" s="186">
        <v>10</v>
      </c>
      <c r="I471" s="187"/>
      <c r="J471" s="188">
        <f>ROUND(I471*H471,2)</f>
        <v>0</v>
      </c>
      <c r="K471" s="184" t="s">
        <v>19</v>
      </c>
      <c r="L471" s="44"/>
      <c r="M471" s="189" t="s">
        <v>19</v>
      </c>
      <c r="N471" s="190" t="s">
        <v>43</v>
      </c>
      <c r="O471" s="84"/>
      <c r="P471" s="191">
        <f>O471*H471</f>
        <v>0</v>
      </c>
      <c r="Q471" s="191">
        <v>0</v>
      </c>
      <c r="R471" s="191">
        <f>Q471*H471</f>
        <v>0</v>
      </c>
      <c r="S471" s="191">
        <v>0</v>
      </c>
      <c r="T471" s="192">
        <f>S471*H471</f>
        <v>0</v>
      </c>
      <c r="U471" s="38"/>
      <c r="V471" s="38"/>
      <c r="W471" s="38"/>
      <c r="X471" s="38"/>
      <c r="Y471" s="38"/>
      <c r="Z471" s="38"/>
      <c r="AA471" s="38"/>
      <c r="AB471" s="38"/>
      <c r="AC471" s="38"/>
      <c r="AD471" s="38"/>
      <c r="AE471" s="38"/>
      <c r="AR471" s="193" t="s">
        <v>124</v>
      </c>
      <c r="AT471" s="193" t="s">
        <v>119</v>
      </c>
      <c r="AU471" s="193" t="s">
        <v>82</v>
      </c>
      <c r="AY471" s="17" t="s">
        <v>125</v>
      </c>
      <c r="BE471" s="194">
        <f>IF(N471="základní",J471,0)</f>
        <v>0</v>
      </c>
      <c r="BF471" s="194">
        <f>IF(N471="snížená",J471,0)</f>
        <v>0</v>
      </c>
      <c r="BG471" s="194">
        <f>IF(N471="zákl. přenesená",J471,0)</f>
        <v>0</v>
      </c>
      <c r="BH471" s="194">
        <f>IF(N471="sníž. přenesená",J471,0)</f>
        <v>0</v>
      </c>
      <c r="BI471" s="194">
        <f>IF(N471="nulová",J471,0)</f>
        <v>0</v>
      </c>
      <c r="BJ471" s="17" t="s">
        <v>80</v>
      </c>
      <c r="BK471" s="194">
        <f>ROUND(I471*H471,2)</f>
        <v>0</v>
      </c>
      <c r="BL471" s="17" t="s">
        <v>124</v>
      </c>
      <c r="BM471" s="193" t="s">
        <v>713</v>
      </c>
    </row>
    <row r="472" s="2" customFormat="1">
      <c r="A472" s="38"/>
      <c r="B472" s="39"/>
      <c r="C472" s="40"/>
      <c r="D472" s="195" t="s">
        <v>126</v>
      </c>
      <c r="E472" s="40"/>
      <c r="F472" s="196" t="s">
        <v>559</v>
      </c>
      <c r="G472" s="40"/>
      <c r="H472" s="40"/>
      <c r="I472" s="197"/>
      <c r="J472" s="40"/>
      <c r="K472" s="40"/>
      <c r="L472" s="44"/>
      <c r="M472" s="198"/>
      <c r="N472" s="199"/>
      <c r="O472" s="84"/>
      <c r="P472" s="84"/>
      <c r="Q472" s="84"/>
      <c r="R472" s="84"/>
      <c r="S472" s="84"/>
      <c r="T472" s="85"/>
      <c r="U472" s="38"/>
      <c r="V472" s="38"/>
      <c r="W472" s="38"/>
      <c r="X472" s="38"/>
      <c r="Y472" s="38"/>
      <c r="Z472" s="38"/>
      <c r="AA472" s="38"/>
      <c r="AB472" s="38"/>
      <c r="AC472" s="38"/>
      <c r="AD472" s="38"/>
      <c r="AE472" s="38"/>
      <c r="AT472" s="17" t="s">
        <v>126</v>
      </c>
      <c r="AU472" s="17" t="s">
        <v>82</v>
      </c>
    </row>
    <row r="473" s="11" customFormat="1">
      <c r="A473" s="11"/>
      <c r="B473" s="200"/>
      <c r="C473" s="201"/>
      <c r="D473" s="195" t="s">
        <v>135</v>
      </c>
      <c r="E473" s="202" t="s">
        <v>19</v>
      </c>
      <c r="F473" s="203" t="s">
        <v>714</v>
      </c>
      <c r="G473" s="201"/>
      <c r="H473" s="204">
        <v>10</v>
      </c>
      <c r="I473" s="205"/>
      <c r="J473" s="201"/>
      <c r="K473" s="201"/>
      <c r="L473" s="206"/>
      <c r="M473" s="207"/>
      <c r="N473" s="208"/>
      <c r="O473" s="208"/>
      <c r="P473" s="208"/>
      <c r="Q473" s="208"/>
      <c r="R473" s="208"/>
      <c r="S473" s="208"/>
      <c r="T473" s="209"/>
      <c r="U473" s="11"/>
      <c r="V473" s="11"/>
      <c r="W473" s="11"/>
      <c r="X473" s="11"/>
      <c r="Y473" s="11"/>
      <c r="Z473" s="11"/>
      <c r="AA473" s="11"/>
      <c r="AB473" s="11"/>
      <c r="AC473" s="11"/>
      <c r="AD473" s="11"/>
      <c r="AE473" s="11"/>
      <c r="AT473" s="210" t="s">
        <v>135</v>
      </c>
      <c r="AU473" s="210" t="s">
        <v>82</v>
      </c>
      <c r="AV473" s="11" t="s">
        <v>82</v>
      </c>
      <c r="AW473" s="11" t="s">
        <v>33</v>
      </c>
      <c r="AX473" s="11" t="s">
        <v>72</v>
      </c>
      <c r="AY473" s="210" t="s">
        <v>125</v>
      </c>
    </row>
    <row r="474" s="13" customFormat="1">
      <c r="A474" s="13"/>
      <c r="B474" s="221"/>
      <c r="C474" s="222"/>
      <c r="D474" s="195" t="s">
        <v>135</v>
      </c>
      <c r="E474" s="223" t="s">
        <v>19</v>
      </c>
      <c r="F474" s="224" t="s">
        <v>141</v>
      </c>
      <c r="G474" s="222"/>
      <c r="H474" s="225">
        <v>10</v>
      </c>
      <c r="I474" s="226"/>
      <c r="J474" s="222"/>
      <c r="K474" s="222"/>
      <c r="L474" s="227"/>
      <c r="M474" s="228"/>
      <c r="N474" s="229"/>
      <c r="O474" s="229"/>
      <c r="P474" s="229"/>
      <c r="Q474" s="229"/>
      <c r="R474" s="229"/>
      <c r="S474" s="229"/>
      <c r="T474" s="230"/>
      <c r="U474" s="13"/>
      <c r="V474" s="13"/>
      <c r="W474" s="13"/>
      <c r="X474" s="13"/>
      <c r="Y474" s="13"/>
      <c r="Z474" s="13"/>
      <c r="AA474" s="13"/>
      <c r="AB474" s="13"/>
      <c r="AC474" s="13"/>
      <c r="AD474" s="13"/>
      <c r="AE474" s="13"/>
      <c r="AT474" s="231" t="s">
        <v>135</v>
      </c>
      <c r="AU474" s="231" t="s">
        <v>82</v>
      </c>
      <c r="AV474" s="13" t="s">
        <v>124</v>
      </c>
      <c r="AW474" s="13" t="s">
        <v>33</v>
      </c>
      <c r="AX474" s="13" t="s">
        <v>80</v>
      </c>
      <c r="AY474" s="231" t="s">
        <v>125</v>
      </c>
    </row>
    <row r="475" s="14" customFormat="1" ht="22.8" customHeight="1">
      <c r="A475" s="14"/>
      <c r="B475" s="244"/>
      <c r="C475" s="245"/>
      <c r="D475" s="246" t="s">
        <v>71</v>
      </c>
      <c r="E475" s="268" t="s">
        <v>715</v>
      </c>
      <c r="F475" s="268" t="s">
        <v>716</v>
      </c>
      <c r="G475" s="245"/>
      <c r="H475" s="245"/>
      <c r="I475" s="248"/>
      <c r="J475" s="269">
        <f>BK475</f>
        <v>0</v>
      </c>
      <c r="K475" s="245"/>
      <c r="L475" s="250"/>
      <c r="M475" s="251"/>
      <c r="N475" s="252"/>
      <c r="O475" s="252"/>
      <c r="P475" s="253">
        <f>SUM(P476:P545)</f>
        <v>0</v>
      </c>
      <c r="Q475" s="252"/>
      <c r="R475" s="253">
        <f>SUM(R476:R545)</f>
        <v>0</v>
      </c>
      <c r="S475" s="252"/>
      <c r="T475" s="254">
        <f>SUM(T476:T545)</f>
        <v>0</v>
      </c>
      <c r="U475" s="14"/>
      <c r="V475" s="14"/>
      <c r="W475" s="14"/>
      <c r="X475" s="14"/>
      <c r="Y475" s="14"/>
      <c r="Z475" s="14"/>
      <c r="AA475" s="14"/>
      <c r="AB475" s="14"/>
      <c r="AC475" s="14"/>
      <c r="AD475" s="14"/>
      <c r="AE475" s="14"/>
      <c r="AR475" s="255" t="s">
        <v>80</v>
      </c>
      <c r="AT475" s="256" t="s">
        <v>71</v>
      </c>
      <c r="AU475" s="256" t="s">
        <v>80</v>
      </c>
      <c r="AY475" s="255" t="s">
        <v>125</v>
      </c>
      <c r="BK475" s="257">
        <f>SUM(BK476:BK545)</f>
        <v>0</v>
      </c>
    </row>
    <row r="476" s="2" customFormat="1" ht="21.75" customHeight="1">
      <c r="A476" s="38"/>
      <c r="B476" s="39"/>
      <c r="C476" s="182" t="s">
        <v>418</v>
      </c>
      <c r="D476" s="182" t="s">
        <v>119</v>
      </c>
      <c r="E476" s="183" t="s">
        <v>578</v>
      </c>
      <c r="F476" s="184" t="s">
        <v>579</v>
      </c>
      <c r="G476" s="185" t="s">
        <v>170</v>
      </c>
      <c r="H476" s="186">
        <v>10</v>
      </c>
      <c r="I476" s="187"/>
      <c r="J476" s="188">
        <f>ROUND(I476*H476,2)</f>
        <v>0</v>
      </c>
      <c r="K476" s="184" t="s">
        <v>123</v>
      </c>
      <c r="L476" s="44"/>
      <c r="M476" s="189" t="s">
        <v>19</v>
      </c>
      <c r="N476" s="190" t="s">
        <v>43</v>
      </c>
      <c r="O476" s="84"/>
      <c r="P476" s="191">
        <f>O476*H476</f>
        <v>0</v>
      </c>
      <c r="Q476" s="191">
        <v>0</v>
      </c>
      <c r="R476" s="191">
        <f>Q476*H476</f>
        <v>0</v>
      </c>
      <c r="S476" s="191">
        <v>0</v>
      </c>
      <c r="T476" s="192">
        <f>S476*H476</f>
        <v>0</v>
      </c>
      <c r="U476" s="38"/>
      <c r="V476" s="38"/>
      <c r="W476" s="38"/>
      <c r="X476" s="38"/>
      <c r="Y476" s="38"/>
      <c r="Z476" s="38"/>
      <c r="AA476" s="38"/>
      <c r="AB476" s="38"/>
      <c r="AC476" s="38"/>
      <c r="AD476" s="38"/>
      <c r="AE476" s="38"/>
      <c r="AR476" s="193" t="s">
        <v>124</v>
      </c>
      <c r="AT476" s="193" t="s">
        <v>119</v>
      </c>
      <c r="AU476" s="193" t="s">
        <v>82</v>
      </c>
      <c r="AY476" s="17" t="s">
        <v>125</v>
      </c>
      <c r="BE476" s="194">
        <f>IF(N476="základní",J476,0)</f>
        <v>0</v>
      </c>
      <c r="BF476" s="194">
        <f>IF(N476="snížená",J476,0)</f>
        <v>0</v>
      </c>
      <c r="BG476" s="194">
        <f>IF(N476="zákl. přenesená",J476,0)</f>
        <v>0</v>
      </c>
      <c r="BH476" s="194">
        <f>IF(N476="sníž. přenesená",J476,0)</f>
        <v>0</v>
      </c>
      <c r="BI476" s="194">
        <f>IF(N476="nulová",J476,0)</f>
        <v>0</v>
      </c>
      <c r="BJ476" s="17" t="s">
        <v>80</v>
      </c>
      <c r="BK476" s="194">
        <f>ROUND(I476*H476,2)</f>
        <v>0</v>
      </c>
      <c r="BL476" s="17" t="s">
        <v>124</v>
      </c>
      <c r="BM476" s="193" t="s">
        <v>717</v>
      </c>
    </row>
    <row r="477" s="2" customFormat="1">
      <c r="A477" s="38"/>
      <c r="B477" s="39"/>
      <c r="C477" s="40"/>
      <c r="D477" s="195" t="s">
        <v>126</v>
      </c>
      <c r="E477" s="40"/>
      <c r="F477" s="196" t="s">
        <v>579</v>
      </c>
      <c r="G477" s="40"/>
      <c r="H477" s="40"/>
      <c r="I477" s="197"/>
      <c r="J477" s="40"/>
      <c r="K477" s="40"/>
      <c r="L477" s="44"/>
      <c r="M477" s="198"/>
      <c r="N477" s="199"/>
      <c r="O477" s="84"/>
      <c r="P477" s="84"/>
      <c r="Q477" s="84"/>
      <c r="R477" s="84"/>
      <c r="S477" s="84"/>
      <c r="T477" s="85"/>
      <c r="U477" s="38"/>
      <c r="V477" s="38"/>
      <c r="W477" s="38"/>
      <c r="X477" s="38"/>
      <c r="Y477" s="38"/>
      <c r="Z477" s="38"/>
      <c r="AA477" s="38"/>
      <c r="AB477" s="38"/>
      <c r="AC477" s="38"/>
      <c r="AD477" s="38"/>
      <c r="AE477" s="38"/>
      <c r="AT477" s="17" t="s">
        <v>126</v>
      </c>
      <c r="AU477" s="17" t="s">
        <v>82</v>
      </c>
    </row>
    <row r="478" s="11" customFormat="1">
      <c r="A478" s="11"/>
      <c r="B478" s="200"/>
      <c r="C478" s="201"/>
      <c r="D478" s="195" t="s">
        <v>135</v>
      </c>
      <c r="E478" s="202" t="s">
        <v>19</v>
      </c>
      <c r="F478" s="203" t="s">
        <v>718</v>
      </c>
      <c r="G478" s="201"/>
      <c r="H478" s="204">
        <v>10</v>
      </c>
      <c r="I478" s="205"/>
      <c r="J478" s="201"/>
      <c r="K478" s="201"/>
      <c r="L478" s="206"/>
      <c r="M478" s="207"/>
      <c r="N478" s="208"/>
      <c r="O478" s="208"/>
      <c r="P478" s="208"/>
      <c r="Q478" s="208"/>
      <c r="R478" s="208"/>
      <c r="S478" s="208"/>
      <c r="T478" s="209"/>
      <c r="U478" s="11"/>
      <c r="V478" s="11"/>
      <c r="W478" s="11"/>
      <c r="X478" s="11"/>
      <c r="Y478" s="11"/>
      <c r="Z478" s="11"/>
      <c r="AA478" s="11"/>
      <c r="AB478" s="11"/>
      <c r="AC478" s="11"/>
      <c r="AD478" s="11"/>
      <c r="AE478" s="11"/>
      <c r="AT478" s="210" t="s">
        <v>135</v>
      </c>
      <c r="AU478" s="210" t="s">
        <v>82</v>
      </c>
      <c r="AV478" s="11" t="s">
        <v>82</v>
      </c>
      <c r="AW478" s="11" t="s">
        <v>33</v>
      </c>
      <c r="AX478" s="11" t="s">
        <v>72</v>
      </c>
      <c r="AY478" s="210" t="s">
        <v>125</v>
      </c>
    </row>
    <row r="479" s="13" customFormat="1">
      <c r="A479" s="13"/>
      <c r="B479" s="221"/>
      <c r="C479" s="222"/>
      <c r="D479" s="195" t="s">
        <v>135</v>
      </c>
      <c r="E479" s="223" t="s">
        <v>19</v>
      </c>
      <c r="F479" s="224" t="s">
        <v>141</v>
      </c>
      <c r="G479" s="222"/>
      <c r="H479" s="225">
        <v>10</v>
      </c>
      <c r="I479" s="226"/>
      <c r="J479" s="222"/>
      <c r="K479" s="222"/>
      <c r="L479" s="227"/>
      <c r="M479" s="228"/>
      <c r="N479" s="229"/>
      <c r="O479" s="229"/>
      <c r="P479" s="229"/>
      <c r="Q479" s="229"/>
      <c r="R479" s="229"/>
      <c r="S479" s="229"/>
      <c r="T479" s="230"/>
      <c r="U479" s="13"/>
      <c r="V479" s="13"/>
      <c r="W479" s="13"/>
      <c r="X479" s="13"/>
      <c r="Y479" s="13"/>
      <c r="Z479" s="13"/>
      <c r="AA479" s="13"/>
      <c r="AB479" s="13"/>
      <c r="AC479" s="13"/>
      <c r="AD479" s="13"/>
      <c r="AE479" s="13"/>
      <c r="AT479" s="231" t="s">
        <v>135</v>
      </c>
      <c r="AU479" s="231" t="s">
        <v>82</v>
      </c>
      <c r="AV479" s="13" t="s">
        <v>124</v>
      </c>
      <c r="AW479" s="13" t="s">
        <v>33</v>
      </c>
      <c r="AX479" s="13" t="s">
        <v>80</v>
      </c>
      <c r="AY479" s="231" t="s">
        <v>125</v>
      </c>
    </row>
    <row r="480" s="2" customFormat="1" ht="24.15" customHeight="1">
      <c r="A480" s="38"/>
      <c r="B480" s="39"/>
      <c r="C480" s="182" t="s">
        <v>719</v>
      </c>
      <c r="D480" s="182" t="s">
        <v>119</v>
      </c>
      <c r="E480" s="183" t="s">
        <v>581</v>
      </c>
      <c r="F480" s="184" t="s">
        <v>582</v>
      </c>
      <c r="G480" s="185" t="s">
        <v>133</v>
      </c>
      <c r="H480" s="186">
        <v>26.25</v>
      </c>
      <c r="I480" s="187"/>
      <c r="J480" s="188">
        <f>ROUND(I480*H480,2)</f>
        <v>0</v>
      </c>
      <c r="K480" s="184" t="s">
        <v>123</v>
      </c>
      <c r="L480" s="44"/>
      <c r="M480" s="189" t="s">
        <v>19</v>
      </c>
      <c r="N480" s="190" t="s">
        <v>43</v>
      </c>
      <c r="O480" s="84"/>
      <c r="P480" s="191">
        <f>O480*H480</f>
        <v>0</v>
      </c>
      <c r="Q480" s="191">
        <v>0</v>
      </c>
      <c r="R480" s="191">
        <f>Q480*H480</f>
        <v>0</v>
      </c>
      <c r="S480" s="191">
        <v>0</v>
      </c>
      <c r="T480" s="192">
        <f>S480*H480</f>
        <v>0</v>
      </c>
      <c r="U480" s="38"/>
      <c r="V480" s="38"/>
      <c r="W480" s="38"/>
      <c r="X480" s="38"/>
      <c r="Y480" s="38"/>
      <c r="Z480" s="38"/>
      <c r="AA480" s="38"/>
      <c r="AB480" s="38"/>
      <c r="AC480" s="38"/>
      <c r="AD480" s="38"/>
      <c r="AE480" s="38"/>
      <c r="AR480" s="193" t="s">
        <v>124</v>
      </c>
      <c r="AT480" s="193" t="s">
        <v>119</v>
      </c>
      <c r="AU480" s="193" t="s">
        <v>82</v>
      </c>
      <c r="AY480" s="17" t="s">
        <v>125</v>
      </c>
      <c r="BE480" s="194">
        <f>IF(N480="základní",J480,0)</f>
        <v>0</v>
      </c>
      <c r="BF480" s="194">
        <f>IF(N480="snížená",J480,0)</f>
        <v>0</v>
      </c>
      <c r="BG480" s="194">
        <f>IF(N480="zákl. přenesená",J480,0)</f>
        <v>0</v>
      </c>
      <c r="BH480" s="194">
        <f>IF(N480="sníž. přenesená",J480,0)</f>
        <v>0</v>
      </c>
      <c r="BI480" s="194">
        <f>IF(N480="nulová",J480,0)</f>
        <v>0</v>
      </c>
      <c r="BJ480" s="17" t="s">
        <v>80</v>
      </c>
      <c r="BK480" s="194">
        <f>ROUND(I480*H480,2)</f>
        <v>0</v>
      </c>
      <c r="BL480" s="17" t="s">
        <v>124</v>
      </c>
      <c r="BM480" s="193" t="s">
        <v>720</v>
      </c>
    </row>
    <row r="481" s="2" customFormat="1">
      <c r="A481" s="38"/>
      <c r="B481" s="39"/>
      <c r="C481" s="40"/>
      <c r="D481" s="195" t="s">
        <v>126</v>
      </c>
      <c r="E481" s="40"/>
      <c r="F481" s="196" t="s">
        <v>582</v>
      </c>
      <c r="G481" s="40"/>
      <c r="H481" s="40"/>
      <c r="I481" s="197"/>
      <c r="J481" s="40"/>
      <c r="K481" s="40"/>
      <c r="L481" s="44"/>
      <c r="M481" s="198"/>
      <c r="N481" s="199"/>
      <c r="O481" s="84"/>
      <c r="P481" s="84"/>
      <c r="Q481" s="84"/>
      <c r="R481" s="84"/>
      <c r="S481" s="84"/>
      <c r="T481" s="85"/>
      <c r="U481" s="38"/>
      <c r="V481" s="38"/>
      <c r="W481" s="38"/>
      <c r="X481" s="38"/>
      <c r="Y481" s="38"/>
      <c r="Z481" s="38"/>
      <c r="AA481" s="38"/>
      <c r="AB481" s="38"/>
      <c r="AC481" s="38"/>
      <c r="AD481" s="38"/>
      <c r="AE481" s="38"/>
      <c r="AT481" s="17" t="s">
        <v>126</v>
      </c>
      <c r="AU481" s="17" t="s">
        <v>82</v>
      </c>
    </row>
    <row r="482" s="11" customFormat="1">
      <c r="A482" s="11"/>
      <c r="B482" s="200"/>
      <c r="C482" s="201"/>
      <c r="D482" s="195" t="s">
        <v>135</v>
      </c>
      <c r="E482" s="202" t="s">
        <v>19</v>
      </c>
      <c r="F482" s="203" t="s">
        <v>721</v>
      </c>
      <c r="G482" s="201"/>
      <c r="H482" s="204">
        <v>26.25</v>
      </c>
      <c r="I482" s="205"/>
      <c r="J482" s="201"/>
      <c r="K482" s="201"/>
      <c r="L482" s="206"/>
      <c r="M482" s="207"/>
      <c r="N482" s="208"/>
      <c r="O482" s="208"/>
      <c r="P482" s="208"/>
      <c r="Q482" s="208"/>
      <c r="R482" s="208"/>
      <c r="S482" s="208"/>
      <c r="T482" s="209"/>
      <c r="U482" s="11"/>
      <c r="V482" s="11"/>
      <c r="W482" s="11"/>
      <c r="X482" s="11"/>
      <c r="Y482" s="11"/>
      <c r="Z482" s="11"/>
      <c r="AA482" s="11"/>
      <c r="AB482" s="11"/>
      <c r="AC482" s="11"/>
      <c r="AD482" s="11"/>
      <c r="AE482" s="11"/>
      <c r="AT482" s="210" t="s">
        <v>135</v>
      </c>
      <c r="AU482" s="210" t="s">
        <v>82</v>
      </c>
      <c r="AV482" s="11" t="s">
        <v>82</v>
      </c>
      <c r="AW482" s="11" t="s">
        <v>33</v>
      </c>
      <c r="AX482" s="11" t="s">
        <v>72</v>
      </c>
      <c r="AY482" s="210" t="s">
        <v>125</v>
      </c>
    </row>
    <row r="483" s="13" customFormat="1">
      <c r="A483" s="13"/>
      <c r="B483" s="221"/>
      <c r="C483" s="222"/>
      <c r="D483" s="195" t="s">
        <v>135</v>
      </c>
      <c r="E483" s="223" t="s">
        <v>19</v>
      </c>
      <c r="F483" s="224" t="s">
        <v>141</v>
      </c>
      <c r="G483" s="222"/>
      <c r="H483" s="225">
        <v>26.25</v>
      </c>
      <c r="I483" s="226"/>
      <c r="J483" s="222"/>
      <c r="K483" s="222"/>
      <c r="L483" s="227"/>
      <c r="M483" s="228"/>
      <c r="N483" s="229"/>
      <c r="O483" s="229"/>
      <c r="P483" s="229"/>
      <c r="Q483" s="229"/>
      <c r="R483" s="229"/>
      <c r="S483" s="229"/>
      <c r="T483" s="230"/>
      <c r="U483" s="13"/>
      <c r="V483" s="13"/>
      <c r="W483" s="13"/>
      <c r="X483" s="13"/>
      <c r="Y483" s="13"/>
      <c r="Z483" s="13"/>
      <c r="AA483" s="13"/>
      <c r="AB483" s="13"/>
      <c r="AC483" s="13"/>
      <c r="AD483" s="13"/>
      <c r="AE483" s="13"/>
      <c r="AT483" s="231" t="s">
        <v>135</v>
      </c>
      <c r="AU483" s="231" t="s">
        <v>82</v>
      </c>
      <c r="AV483" s="13" t="s">
        <v>124</v>
      </c>
      <c r="AW483" s="13" t="s">
        <v>33</v>
      </c>
      <c r="AX483" s="13" t="s">
        <v>80</v>
      </c>
      <c r="AY483" s="231" t="s">
        <v>125</v>
      </c>
    </row>
    <row r="484" s="2" customFormat="1" ht="55.5" customHeight="1">
      <c r="A484" s="38"/>
      <c r="B484" s="39"/>
      <c r="C484" s="182" t="s">
        <v>422</v>
      </c>
      <c r="D484" s="182" t="s">
        <v>119</v>
      </c>
      <c r="E484" s="183" t="s">
        <v>154</v>
      </c>
      <c r="F484" s="184" t="s">
        <v>155</v>
      </c>
      <c r="G484" s="185" t="s">
        <v>144</v>
      </c>
      <c r="H484" s="186">
        <v>9.8179999999999996</v>
      </c>
      <c r="I484" s="187"/>
      <c r="J484" s="188">
        <f>ROUND(I484*H484,2)</f>
        <v>0</v>
      </c>
      <c r="K484" s="184" t="s">
        <v>123</v>
      </c>
      <c r="L484" s="44"/>
      <c r="M484" s="189" t="s">
        <v>19</v>
      </c>
      <c r="N484" s="190" t="s">
        <v>43</v>
      </c>
      <c r="O484" s="84"/>
      <c r="P484" s="191">
        <f>O484*H484</f>
        <v>0</v>
      </c>
      <c r="Q484" s="191">
        <v>0</v>
      </c>
      <c r="R484" s="191">
        <f>Q484*H484</f>
        <v>0</v>
      </c>
      <c r="S484" s="191">
        <v>0</v>
      </c>
      <c r="T484" s="192">
        <f>S484*H484</f>
        <v>0</v>
      </c>
      <c r="U484" s="38"/>
      <c r="V484" s="38"/>
      <c r="W484" s="38"/>
      <c r="X484" s="38"/>
      <c r="Y484" s="38"/>
      <c r="Z484" s="38"/>
      <c r="AA484" s="38"/>
      <c r="AB484" s="38"/>
      <c r="AC484" s="38"/>
      <c r="AD484" s="38"/>
      <c r="AE484" s="38"/>
      <c r="AR484" s="193" t="s">
        <v>124</v>
      </c>
      <c r="AT484" s="193" t="s">
        <v>119</v>
      </c>
      <c r="AU484" s="193" t="s">
        <v>82</v>
      </c>
      <c r="AY484" s="17" t="s">
        <v>125</v>
      </c>
      <c r="BE484" s="194">
        <f>IF(N484="základní",J484,0)</f>
        <v>0</v>
      </c>
      <c r="BF484" s="194">
        <f>IF(N484="snížená",J484,0)</f>
        <v>0</v>
      </c>
      <c r="BG484" s="194">
        <f>IF(N484="zákl. přenesená",J484,0)</f>
        <v>0</v>
      </c>
      <c r="BH484" s="194">
        <f>IF(N484="sníž. přenesená",J484,0)</f>
        <v>0</v>
      </c>
      <c r="BI484" s="194">
        <f>IF(N484="nulová",J484,0)</f>
        <v>0</v>
      </c>
      <c r="BJ484" s="17" t="s">
        <v>80</v>
      </c>
      <c r="BK484" s="194">
        <f>ROUND(I484*H484,2)</f>
        <v>0</v>
      </c>
      <c r="BL484" s="17" t="s">
        <v>124</v>
      </c>
      <c r="BM484" s="193" t="s">
        <v>722</v>
      </c>
    </row>
    <row r="485" s="2" customFormat="1">
      <c r="A485" s="38"/>
      <c r="B485" s="39"/>
      <c r="C485" s="40"/>
      <c r="D485" s="195" t="s">
        <v>126</v>
      </c>
      <c r="E485" s="40"/>
      <c r="F485" s="196" t="s">
        <v>155</v>
      </c>
      <c r="G485" s="40"/>
      <c r="H485" s="40"/>
      <c r="I485" s="197"/>
      <c r="J485" s="40"/>
      <c r="K485" s="40"/>
      <c r="L485" s="44"/>
      <c r="M485" s="198"/>
      <c r="N485" s="199"/>
      <c r="O485" s="84"/>
      <c r="P485" s="84"/>
      <c r="Q485" s="84"/>
      <c r="R485" s="84"/>
      <c r="S485" s="84"/>
      <c r="T485" s="85"/>
      <c r="U485" s="38"/>
      <c r="V485" s="38"/>
      <c r="W485" s="38"/>
      <c r="X485" s="38"/>
      <c r="Y485" s="38"/>
      <c r="Z485" s="38"/>
      <c r="AA485" s="38"/>
      <c r="AB485" s="38"/>
      <c r="AC485" s="38"/>
      <c r="AD485" s="38"/>
      <c r="AE485" s="38"/>
      <c r="AT485" s="17" t="s">
        <v>126</v>
      </c>
      <c r="AU485" s="17" t="s">
        <v>82</v>
      </c>
    </row>
    <row r="486" s="11" customFormat="1">
      <c r="A486" s="11"/>
      <c r="B486" s="200"/>
      <c r="C486" s="201"/>
      <c r="D486" s="195" t="s">
        <v>135</v>
      </c>
      <c r="E486" s="202" t="s">
        <v>19</v>
      </c>
      <c r="F486" s="203" t="s">
        <v>723</v>
      </c>
      <c r="G486" s="201"/>
      <c r="H486" s="204">
        <v>9.8179999999999996</v>
      </c>
      <c r="I486" s="205"/>
      <c r="J486" s="201"/>
      <c r="K486" s="201"/>
      <c r="L486" s="206"/>
      <c r="M486" s="207"/>
      <c r="N486" s="208"/>
      <c r="O486" s="208"/>
      <c r="P486" s="208"/>
      <c r="Q486" s="208"/>
      <c r="R486" s="208"/>
      <c r="S486" s="208"/>
      <c r="T486" s="209"/>
      <c r="U486" s="11"/>
      <c r="V486" s="11"/>
      <c r="W486" s="11"/>
      <c r="X486" s="11"/>
      <c r="Y486" s="11"/>
      <c r="Z486" s="11"/>
      <c r="AA486" s="11"/>
      <c r="AB486" s="11"/>
      <c r="AC486" s="11"/>
      <c r="AD486" s="11"/>
      <c r="AE486" s="11"/>
      <c r="AT486" s="210" t="s">
        <v>135</v>
      </c>
      <c r="AU486" s="210" t="s">
        <v>82</v>
      </c>
      <c r="AV486" s="11" t="s">
        <v>82</v>
      </c>
      <c r="AW486" s="11" t="s">
        <v>33</v>
      </c>
      <c r="AX486" s="11" t="s">
        <v>72</v>
      </c>
      <c r="AY486" s="210" t="s">
        <v>125</v>
      </c>
    </row>
    <row r="487" s="13" customFormat="1">
      <c r="A487" s="13"/>
      <c r="B487" s="221"/>
      <c r="C487" s="222"/>
      <c r="D487" s="195" t="s">
        <v>135</v>
      </c>
      <c r="E487" s="223" t="s">
        <v>19</v>
      </c>
      <c r="F487" s="224" t="s">
        <v>141</v>
      </c>
      <c r="G487" s="222"/>
      <c r="H487" s="225">
        <v>9.8179999999999996</v>
      </c>
      <c r="I487" s="226"/>
      <c r="J487" s="222"/>
      <c r="K487" s="222"/>
      <c r="L487" s="227"/>
      <c r="M487" s="228"/>
      <c r="N487" s="229"/>
      <c r="O487" s="229"/>
      <c r="P487" s="229"/>
      <c r="Q487" s="229"/>
      <c r="R487" s="229"/>
      <c r="S487" s="229"/>
      <c r="T487" s="230"/>
      <c r="U487" s="13"/>
      <c r="V487" s="13"/>
      <c r="W487" s="13"/>
      <c r="X487" s="13"/>
      <c r="Y487" s="13"/>
      <c r="Z487" s="13"/>
      <c r="AA487" s="13"/>
      <c r="AB487" s="13"/>
      <c r="AC487" s="13"/>
      <c r="AD487" s="13"/>
      <c r="AE487" s="13"/>
      <c r="AT487" s="231" t="s">
        <v>135</v>
      </c>
      <c r="AU487" s="231" t="s">
        <v>82</v>
      </c>
      <c r="AV487" s="13" t="s">
        <v>124</v>
      </c>
      <c r="AW487" s="13" t="s">
        <v>33</v>
      </c>
      <c r="AX487" s="13" t="s">
        <v>80</v>
      </c>
      <c r="AY487" s="231" t="s">
        <v>125</v>
      </c>
    </row>
    <row r="488" s="2" customFormat="1" ht="24.15" customHeight="1">
      <c r="A488" s="38"/>
      <c r="B488" s="39"/>
      <c r="C488" s="182" t="s">
        <v>724</v>
      </c>
      <c r="D488" s="182" t="s">
        <v>119</v>
      </c>
      <c r="E488" s="183" t="s">
        <v>585</v>
      </c>
      <c r="F488" s="184" t="s">
        <v>586</v>
      </c>
      <c r="G488" s="185" t="s">
        <v>144</v>
      </c>
      <c r="H488" s="186">
        <v>9.8179999999999996</v>
      </c>
      <c r="I488" s="187"/>
      <c r="J488" s="188">
        <f>ROUND(I488*H488,2)</f>
        <v>0</v>
      </c>
      <c r="K488" s="184" t="s">
        <v>123</v>
      </c>
      <c r="L488" s="44"/>
      <c r="M488" s="189" t="s">
        <v>19</v>
      </c>
      <c r="N488" s="190" t="s">
        <v>43</v>
      </c>
      <c r="O488" s="84"/>
      <c r="P488" s="191">
        <f>O488*H488</f>
        <v>0</v>
      </c>
      <c r="Q488" s="191">
        <v>0</v>
      </c>
      <c r="R488" s="191">
        <f>Q488*H488</f>
        <v>0</v>
      </c>
      <c r="S488" s="191">
        <v>0</v>
      </c>
      <c r="T488" s="192">
        <f>S488*H488</f>
        <v>0</v>
      </c>
      <c r="U488" s="38"/>
      <c r="V488" s="38"/>
      <c r="W488" s="38"/>
      <c r="X488" s="38"/>
      <c r="Y488" s="38"/>
      <c r="Z488" s="38"/>
      <c r="AA488" s="38"/>
      <c r="AB488" s="38"/>
      <c r="AC488" s="38"/>
      <c r="AD488" s="38"/>
      <c r="AE488" s="38"/>
      <c r="AR488" s="193" t="s">
        <v>124</v>
      </c>
      <c r="AT488" s="193" t="s">
        <v>119</v>
      </c>
      <c r="AU488" s="193" t="s">
        <v>82</v>
      </c>
      <c r="AY488" s="17" t="s">
        <v>125</v>
      </c>
      <c r="BE488" s="194">
        <f>IF(N488="základní",J488,0)</f>
        <v>0</v>
      </c>
      <c r="BF488" s="194">
        <f>IF(N488="snížená",J488,0)</f>
        <v>0</v>
      </c>
      <c r="BG488" s="194">
        <f>IF(N488="zákl. přenesená",J488,0)</f>
        <v>0</v>
      </c>
      <c r="BH488" s="194">
        <f>IF(N488="sníž. přenesená",J488,0)</f>
        <v>0</v>
      </c>
      <c r="BI488" s="194">
        <f>IF(N488="nulová",J488,0)</f>
        <v>0</v>
      </c>
      <c r="BJ488" s="17" t="s">
        <v>80</v>
      </c>
      <c r="BK488" s="194">
        <f>ROUND(I488*H488,2)</f>
        <v>0</v>
      </c>
      <c r="BL488" s="17" t="s">
        <v>124</v>
      </c>
      <c r="BM488" s="193" t="s">
        <v>725</v>
      </c>
    </row>
    <row r="489" s="2" customFormat="1">
      <c r="A489" s="38"/>
      <c r="B489" s="39"/>
      <c r="C489" s="40"/>
      <c r="D489" s="195" t="s">
        <v>126</v>
      </c>
      <c r="E489" s="40"/>
      <c r="F489" s="196" t="s">
        <v>586</v>
      </c>
      <c r="G489" s="40"/>
      <c r="H489" s="40"/>
      <c r="I489" s="197"/>
      <c r="J489" s="40"/>
      <c r="K489" s="40"/>
      <c r="L489" s="44"/>
      <c r="M489" s="198"/>
      <c r="N489" s="199"/>
      <c r="O489" s="84"/>
      <c r="P489" s="84"/>
      <c r="Q489" s="84"/>
      <c r="R489" s="84"/>
      <c r="S489" s="84"/>
      <c r="T489" s="85"/>
      <c r="U489" s="38"/>
      <c r="V489" s="38"/>
      <c r="W489" s="38"/>
      <c r="X489" s="38"/>
      <c r="Y489" s="38"/>
      <c r="Z489" s="38"/>
      <c r="AA489" s="38"/>
      <c r="AB489" s="38"/>
      <c r="AC489" s="38"/>
      <c r="AD489" s="38"/>
      <c r="AE489" s="38"/>
      <c r="AT489" s="17" t="s">
        <v>126</v>
      </c>
      <c r="AU489" s="17" t="s">
        <v>82</v>
      </c>
    </row>
    <row r="490" s="11" customFormat="1">
      <c r="A490" s="11"/>
      <c r="B490" s="200"/>
      <c r="C490" s="201"/>
      <c r="D490" s="195" t="s">
        <v>135</v>
      </c>
      <c r="E490" s="202" t="s">
        <v>19</v>
      </c>
      <c r="F490" s="203" t="s">
        <v>726</v>
      </c>
      <c r="G490" s="201"/>
      <c r="H490" s="204">
        <v>9.8179999999999996</v>
      </c>
      <c r="I490" s="205"/>
      <c r="J490" s="201"/>
      <c r="K490" s="201"/>
      <c r="L490" s="206"/>
      <c r="M490" s="207"/>
      <c r="N490" s="208"/>
      <c r="O490" s="208"/>
      <c r="P490" s="208"/>
      <c r="Q490" s="208"/>
      <c r="R490" s="208"/>
      <c r="S490" s="208"/>
      <c r="T490" s="209"/>
      <c r="U490" s="11"/>
      <c r="V490" s="11"/>
      <c r="W490" s="11"/>
      <c r="X490" s="11"/>
      <c r="Y490" s="11"/>
      <c r="Z490" s="11"/>
      <c r="AA490" s="11"/>
      <c r="AB490" s="11"/>
      <c r="AC490" s="11"/>
      <c r="AD490" s="11"/>
      <c r="AE490" s="11"/>
      <c r="AT490" s="210" t="s">
        <v>135</v>
      </c>
      <c r="AU490" s="210" t="s">
        <v>82</v>
      </c>
      <c r="AV490" s="11" t="s">
        <v>82</v>
      </c>
      <c r="AW490" s="11" t="s">
        <v>33</v>
      </c>
      <c r="AX490" s="11" t="s">
        <v>72</v>
      </c>
      <c r="AY490" s="210" t="s">
        <v>125</v>
      </c>
    </row>
    <row r="491" s="13" customFormat="1">
      <c r="A491" s="13"/>
      <c r="B491" s="221"/>
      <c r="C491" s="222"/>
      <c r="D491" s="195" t="s">
        <v>135</v>
      </c>
      <c r="E491" s="223" t="s">
        <v>19</v>
      </c>
      <c r="F491" s="224" t="s">
        <v>141</v>
      </c>
      <c r="G491" s="222"/>
      <c r="H491" s="225">
        <v>9.8179999999999996</v>
      </c>
      <c r="I491" s="226"/>
      <c r="J491" s="222"/>
      <c r="K491" s="222"/>
      <c r="L491" s="227"/>
      <c r="M491" s="228"/>
      <c r="N491" s="229"/>
      <c r="O491" s="229"/>
      <c r="P491" s="229"/>
      <c r="Q491" s="229"/>
      <c r="R491" s="229"/>
      <c r="S491" s="229"/>
      <c r="T491" s="230"/>
      <c r="U491" s="13"/>
      <c r="V491" s="13"/>
      <c r="W491" s="13"/>
      <c r="X491" s="13"/>
      <c r="Y491" s="13"/>
      <c r="Z491" s="13"/>
      <c r="AA491" s="13"/>
      <c r="AB491" s="13"/>
      <c r="AC491" s="13"/>
      <c r="AD491" s="13"/>
      <c r="AE491" s="13"/>
      <c r="AT491" s="231" t="s">
        <v>135</v>
      </c>
      <c r="AU491" s="231" t="s">
        <v>82</v>
      </c>
      <c r="AV491" s="13" t="s">
        <v>124</v>
      </c>
      <c r="AW491" s="13" t="s">
        <v>33</v>
      </c>
      <c r="AX491" s="13" t="s">
        <v>80</v>
      </c>
      <c r="AY491" s="231" t="s">
        <v>125</v>
      </c>
    </row>
    <row r="492" s="2" customFormat="1" ht="24.15" customHeight="1">
      <c r="A492" s="38"/>
      <c r="B492" s="39"/>
      <c r="C492" s="182" t="s">
        <v>427</v>
      </c>
      <c r="D492" s="182" t="s">
        <v>119</v>
      </c>
      <c r="E492" s="183" t="s">
        <v>588</v>
      </c>
      <c r="F492" s="184" t="s">
        <v>589</v>
      </c>
      <c r="G492" s="185" t="s">
        <v>170</v>
      </c>
      <c r="H492" s="186">
        <v>10</v>
      </c>
      <c r="I492" s="187"/>
      <c r="J492" s="188">
        <f>ROUND(I492*H492,2)</f>
        <v>0</v>
      </c>
      <c r="K492" s="184" t="s">
        <v>123</v>
      </c>
      <c r="L492" s="44"/>
      <c r="M492" s="189" t="s">
        <v>19</v>
      </c>
      <c r="N492" s="190" t="s">
        <v>43</v>
      </c>
      <c r="O492" s="84"/>
      <c r="P492" s="191">
        <f>O492*H492</f>
        <v>0</v>
      </c>
      <c r="Q492" s="191">
        <v>0</v>
      </c>
      <c r="R492" s="191">
        <f>Q492*H492</f>
        <v>0</v>
      </c>
      <c r="S492" s="191">
        <v>0</v>
      </c>
      <c r="T492" s="192">
        <f>S492*H492</f>
        <v>0</v>
      </c>
      <c r="U492" s="38"/>
      <c r="V492" s="38"/>
      <c r="W492" s="38"/>
      <c r="X492" s="38"/>
      <c r="Y492" s="38"/>
      <c r="Z492" s="38"/>
      <c r="AA492" s="38"/>
      <c r="AB492" s="38"/>
      <c r="AC492" s="38"/>
      <c r="AD492" s="38"/>
      <c r="AE492" s="38"/>
      <c r="AR492" s="193" t="s">
        <v>124</v>
      </c>
      <c r="AT492" s="193" t="s">
        <v>119</v>
      </c>
      <c r="AU492" s="193" t="s">
        <v>82</v>
      </c>
      <c r="AY492" s="17" t="s">
        <v>125</v>
      </c>
      <c r="BE492" s="194">
        <f>IF(N492="základní",J492,0)</f>
        <v>0</v>
      </c>
      <c r="BF492" s="194">
        <f>IF(N492="snížená",J492,0)</f>
        <v>0</v>
      </c>
      <c r="BG492" s="194">
        <f>IF(N492="zákl. přenesená",J492,0)</f>
        <v>0</v>
      </c>
      <c r="BH492" s="194">
        <f>IF(N492="sníž. přenesená",J492,0)</f>
        <v>0</v>
      </c>
      <c r="BI492" s="194">
        <f>IF(N492="nulová",J492,0)</f>
        <v>0</v>
      </c>
      <c r="BJ492" s="17" t="s">
        <v>80</v>
      </c>
      <c r="BK492" s="194">
        <f>ROUND(I492*H492,2)</f>
        <v>0</v>
      </c>
      <c r="BL492" s="17" t="s">
        <v>124</v>
      </c>
      <c r="BM492" s="193" t="s">
        <v>727</v>
      </c>
    </row>
    <row r="493" s="2" customFormat="1">
      <c r="A493" s="38"/>
      <c r="B493" s="39"/>
      <c r="C493" s="40"/>
      <c r="D493" s="195" t="s">
        <v>126</v>
      </c>
      <c r="E493" s="40"/>
      <c r="F493" s="196" t="s">
        <v>589</v>
      </c>
      <c r="G493" s="40"/>
      <c r="H493" s="40"/>
      <c r="I493" s="197"/>
      <c r="J493" s="40"/>
      <c r="K493" s="40"/>
      <c r="L493" s="44"/>
      <c r="M493" s="198"/>
      <c r="N493" s="199"/>
      <c r="O493" s="84"/>
      <c r="P493" s="84"/>
      <c r="Q493" s="84"/>
      <c r="R493" s="84"/>
      <c r="S493" s="84"/>
      <c r="T493" s="85"/>
      <c r="U493" s="38"/>
      <c r="V493" s="38"/>
      <c r="W493" s="38"/>
      <c r="X493" s="38"/>
      <c r="Y493" s="38"/>
      <c r="Z493" s="38"/>
      <c r="AA493" s="38"/>
      <c r="AB493" s="38"/>
      <c r="AC493" s="38"/>
      <c r="AD493" s="38"/>
      <c r="AE493" s="38"/>
      <c r="AT493" s="17" t="s">
        <v>126</v>
      </c>
      <c r="AU493" s="17" t="s">
        <v>82</v>
      </c>
    </row>
    <row r="494" s="11" customFormat="1">
      <c r="A494" s="11"/>
      <c r="B494" s="200"/>
      <c r="C494" s="201"/>
      <c r="D494" s="195" t="s">
        <v>135</v>
      </c>
      <c r="E494" s="202" t="s">
        <v>19</v>
      </c>
      <c r="F494" s="203" t="s">
        <v>718</v>
      </c>
      <c r="G494" s="201"/>
      <c r="H494" s="204">
        <v>10</v>
      </c>
      <c r="I494" s="205"/>
      <c r="J494" s="201"/>
      <c r="K494" s="201"/>
      <c r="L494" s="206"/>
      <c r="M494" s="207"/>
      <c r="N494" s="208"/>
      <c r="O494" s="208"/>
      <c r="P494" s="208"/>
      <c r="Q494" s="208"/>
      <c r="R494" s="208"/>
      <c r="S494" s="208"/>
      <c r="T494" s="209"/>
      <c r="U494" s="11"/>
      <c r="V494" s="11"/>
      <c r="W494" s="11"/>
      <c r="X494" s="11"/>
      <c r="Y494" s="11"/>
      <c r="Z494" s="11"/>
      <c r="AA494" s="11"/>
      <c r="AB494" s="11"/>
      <c r="AC494" s="11"/>
      <c r="AD494" s="11"/>
      <c r="AE494" s="11"/>
      <c r="AT494" s="210" t="s">
        <v>135</v>
      </c>
      <c r="AU494" s="210" t="s">
        <v>82</v>
      </c>
      <c r="AV494" s="11" t="s">
        <v>82</v>
      </c>
      <c r="AW494" s="11" t="s">
        <v>33</v>
      </c>
      <c r="AX494" s="11" t="s">
        <v>72</v>
      </c>
      <c r="AY494" s="210" t="s">
        <v>125</v>
      </c>
    </row>
    <row r="495" s="13" customFormat="1">
      <c r="A495" s="13"/>
      <c r="B495" s="221"/>
      <c r="C495" s="222"/>
      <c r="D495" s="195" t="s">
        <v>135</v>
      </c>
      <c r="E495" s="223" t="s">
        <v>19</v>
      </c>
      <c r="F495" s="224" t="s">
        <v>141</v>
      </c>
      <c r="G495" s="222"/>
      <c r="H495" s="225">
        <v>10</v>
      </c>
      <c r="I495" s="226"/>
      <c r="J495" s="222"/>
      <c r="K495" s="222"/>
      <c r="L495" s="227"/>
      <c r="M495" s="228"/>
      <c r="N495" s="229"/>
      <c r="O495" s="229"/>
      <c r="P495" s="229"/>
      <c r="Q495" s="229"/>
      <c r="R495" s="229"/>
      <c r="S495" s="229"/>
      <c r="T495" s="230"/>
      <c r="U495" s="13"/>
      <c r="V495" s="13"/>
      <c r="W495" s="13"/>
      <c r="X495" s="13"/>
      <c r="Y495" s="13"/>
      <c r="Z495" s="13"/>
      <c r="AA495" s="13"/>
      <c r="AB495" s="13"/>
      <c r="AC495" s="13"/>
      <c r="AD495" s="13"/>
      <c r="AE495" s="13"/>
      <c r="AT495" s="231" t="s">
        <v>135</v>
      </c>
      <c r="AU495" s="231" t="s">
        <v>82</v>
      </c>
      <c r="AV495" s="13" t="s">
        <v>124</v>
      </c>
      <c r="AW495" s="13" t="s">
        <v>33</v>
      </c>
      <c r="AX495" s="13" t="s">
        <v>80</v>
      </c>
      <c r="AY495" s="231" t="s">
        <v>125</v>
      </c>
    </row>
    <row r="496" s="2" customFormat="1" ht="24.15" customHeight="1">
      <c r="A496" s="38"/>
      <c r="B496" s="39"/>
      <c r="C496" s="182" t="s">
        <v>728</v>
      </c>
      <c r="D496" s="182" t="s">
        <v>119</v>
      </c>
      <c r="E496" s="183" t="s">
        <v>621</v>
      </c>
      <c r="F496" s="184" t="s">
        <v>622</v>
      </c>
      <c r="G496" s="185" t="s">
        <v>170</v>
      </c>
      <c r="H496" s="186">
        <v>5.4000000000000004</v>
      </c>
      <c r="I496" s="187"/>
      <c r="J496" s="188">
        <f>ROUND(I496*H496,2)</f>
        <v>0</v>
      </c>
      <c r="K496" s="184" t="s">
        <v>123</v>
      </c>
      <c r="L496" s="44"/>
      <c r="M496" s="189" t="s">
        <v>19</v>
      </c>
      <c r="N496" s="190" t="s">
        <v>43</v>
      </c>
      <c r="O496" s="84"/>
      <c r="P496" s="191">
        <f>O496*H496</f>
        <v>0</v>
      </c>
      <c r="Q496" s="191">
        <v>0</v>
      </c>
      <c r="R496" s="191">
        <f>Q496*H496</f>
        <v>0</v>
      </c>
      <c r="S496" s="191">
        <v>0</v>
      </c>
      <c r="T496" s="192">
        <f>S496*H496</f>
        <v>0</v>
      </c>
      <c r="U496" s="38"/>
      <c r="V496" s="38"/>
      <c r="W496" s="38"/>
      <c r="X496" s="38"/>
      <c r="Y496" s="38"/>
      <c r="Z496" s="38"/>
      <c r="AA496" s="38"/>
      <c r="AB496" s="38"/>
      <c r="AC496" s="38"/>
      <c r="AD496" s="38"/>
      <c r="AE496" s="38"/>
      <c r="AR496" s="193" t="s">
        <v>124</v>
      </c>
      <c r="AT496" s="193" t="s">
        <v>119</v>
      </c>
      <c r="AU496" s="193" t="s">
        <v>82</v>
      </c>
      <c r="AY496" s="17" t="s">
        <v>125</v>
      </c>
      <c r="BE496" s="194">
        <f>IF(N496="základní",J496,0)</f>
        <v>0</v>
      </c>
      <c r="BF496" s="194">
        <f>IF(N496="snížená",J496,0)</f>
        <v>0</v>
      </c>
      <c r="BG496" s="194">
        <f>IF(N496="zákl. přenesená",J496,0)</f>
        <v>0</v>
      </c>
      <c r="BH496" s="194">
        <f>IF(N496="sníž. přenesená",J496,0)</f>
        <v>0</v>
      </c>
      <c r="BI496" s="194">
        <f>IF(N496="nulová",J496,0)</f>
        <v>0</v>
      </c>
      <c r="BJ496" s="17" t="s">
        <v>80</v>
      </c>
      <c r="BK496" s="194">
        <f>ROUND(I496*H496,2)</f>
        <v>0</v>
      </c>
      <c r="BL496" s="17" t="s">
        <v>124</v>
      </c>
      <c r="BM496" s="193" t="s">
        <v>729</v>
      </c>
    </row>
    <row r="497" s="2" customFormat="1">
      <c r="A497" s="38"/>
      <c r="B497" s="39"/>
      <c r="C497" s="40"/>
      <c r="D497" s="195" t="s">
        <v>126</v>
      </c>
      <c r="E497" s="40"/>
      <c r="F497" s="196" t="s">
        <v>622</v>
      </c>
      <c r="G497" s="40"/>
      <c r="H497" s="40"/>
      <c r="I497" s="197"/>
      <c r="J497" s="40"/>
      <c r="K497" s="40"/>
      <c r="L497" s="44"/>
      <c r="M497" s="198"/>
      <c r="N497" s="199"/>
      <c r="O497" s="84"/>
      <c r="P497" s="84"/>
      <c r="Q497" s="84"/>
      <c r="R497" s="84"/>
      <c r="S497" s="84"/>
      <c r="T497" s="85"/>
      <c r="U497" s="38"/>
      <c r="V497" s="38"/>
      <c r="W497" s="38"/>
      <c r="X497" s="38"/>
      <c r="Y497" s="38"/>
      <c r="Z497" s="38"/>
      <c r="AA497" s="38"/>
      <c r="AB497" s="38"/>
      <c r="AC497" s="38"/>
      <c r="AD497" s="38"/>
      <c r="AE497" s="38"/>
      <c r="AT497" s="17" t="s">
        <v>126</v>
      </c>
      <c r="AU497" s="17" t="s">
        <v>82</v>
      </c>
    </row>
    <row r="498" s="11" customFormat="1">
      <c r="A498" s="11"/>
      <c r="B498" s="200"/>
      <c r="C498" s="201"/>
      <c r="D498" s="195" t="s">
        <v>135</v>
      </c>
      <c r="E498" s="202" t="s">
        <v>19</v>
      </c>
      <c r="F498" s="203" t="s">
        <v>730</v>
      </c>
      <c r="G498" s="201"/>
      <c r="H498" s="204">
        <v>5.4000000000000004</v>
      </c>
      <c r="I498" s="205"/>
      <c r="J498" s="201"/>
      <c r="K498" s="201"/>
      <c r="L498" s="206"/>
      <c r="M498" s="207"/>
      <c r="N498" s="208"/>
      <c r="O498" s="208"/>
      <c r="P498" s="208"/>
      <c r="Q498" s="208"/>
      <c r="R498" s="208"/>
      <c r="S498" s="208"/>
      <c r="T498" s="209"/>
      <c r="U498" s="11"/>
      <c r="V498" s="11"/>
      <c r="W498" s="11"/>
      <c r="X498" s="11"/>
      <c r="Y498" s="11"/>
      <c r="Z498" s="11"/>
      <c r="AA498" s="11"/>
      <c r="AB498" s="11"/>
      <c r="AC498" s="11"/>
      <c r="AD498" s="11"/>
      <c r="AE498" s="11"/>
      <c r="AT498" s="210" t="s">
        <v>135</v>
      </c>
      <c r="AU498" s="210" t="s">
        <v>82</v>
      </c>
      <c r="AV498" s="11" t="s">
        <v>82</v>
      </c>
      <c r="AW498" s="11" t="s">
        <v>33</v>
      </c>
      <c r="AX498" s="11" t="s">
        <v>72</v>
      </c>
      <c r="AY498" s="210" t="s">
        <v>125</v>
      </c>
    </row>
    <row r="499" s="13" customFormat="1">
      <c r="A499" s="13"/>
      <c r="B499" s="221"/>
      <c r="C499" s="222"/>
      <c r="D499" s="195" t="s">
        <v>135</v>
      </c>
      <c r="E499" s="223" t="s">
        <v>19</v>
      </c>
      <c r="F499" s="224" t="s">
        <v>141</v>
      </c>
      <c r="G499" s="222"/>
      <c r="H499" s="225">
        <v>5.4000000000000004</v>
      </c>
      <c r="I499" s="226"/>
      <c r="J499" s="222"/>
      <c r="K499" s="222"/>
      <c r="L499" s="227"/>
      <c r="M499" s="228"/>
      <c r="N499" s="229"/>
      <c r="O499" s="229"/>
      <c r="P499" s="229"/>
      <c r="Q499" s="229"/>
      <c r="R499" s="229"/>
      <c r="S499" s="229"/>
      <c r="T499" s="230"/>
      <c r="U499" s="13"/>
      <c r="V499" s="13"/>
      <c r="W499" s="13"/>
      <c r="X499" s="13"/>
      <c r="Y499" s="13"/>
      <c r="Z499" s="13"/>
      <c r="AA499" s="13"/>
      <c r="AB499" s="13"/>
      <c r="AC499" s="13"/>
      <c r="AD499" s="13"/>
      <c r="AE499" s="13"/>
      <c r="AT499" s="231" t="s">
        <v>135</v>
      </c>
      <c r="AU499" s="231" t="s">
        <v>82</v>
      </c>
      <c r="AV499" s="13" t="s">
        <v>124</v>
      </c>
      <c r="AW499" s="13" t="s">
        <v>33</v>
      </c>
      <c r="AX499" s="13" t="s">
        <v>80</v>
      </c>
      <c r="AY499" s="231" t="s">
        <v>125</v>
      </c>
    </row>
    <row r="500" s="2" customFormat="1" ht="16.5" customHeight="1">
      <c r="A500" s="38"/>
      <c r="B500" s="39"/>
      <c r="C500" s="233" t="s">
        <v>432</v>
      </c>
      <c r="D500" s="233" t="s">
        <v>321</v>
      </c>
      <c r="E500" s="235" t="s">
        <v>625</v>
      </c>
      <c r="F500" s="236" t="s">
        <v>626</v>
      </c>
      <c r="G500" s="237" t="s">
        <v>122</v>
      </c>
      <c r="H500" s="238">
        <v>9</v>
      </c>
      <c r="I500" s="239"/>
      <c r="J500" s="240">
        <f>ROUND(I500*H500,2)</f>
        <v>0</v>
      </c>
      <c r="K500" s="236" t="s">
        <v>123</v>
      </c>
      <c r="L500" s="241"/>
      <c r="M500" s="242" t="s">
        <v>19</v>
      </c>
      <c r="N500" s="243" t="s">
        <v>43</v>
      </c>
      <c r="O500" s="84"/>
      <c r="P500" s="191">
        <f>O500*H500</f>
        <v>0</v>
      </c>
      <c r="Q500" s="191">
        <v>0</v>
      </c>
      <c r="R500" s="191">
        <f>Q500*H500</f>
        <v>0</v>
      </c>
      <c r="S500" s="191">
        <v>0</v>
      </c>
      <c r="T500" s="192">
        <f>S500*H500</f>
        <v>0</v>
      </c>
      <c r="U500" s="38"/>
      <c r="V500" s="38"/>
      <c r="W500" s="38"/>
      <c r="X500" s="38"/>
      <c r="Y500" s="38"/>
      <c r="Z500" s="38"/>
      <c r="AA500" s="38"/>
      <c r="AB500" s="38"/>
      <c r="AC500" s="38"/>
      <c r="AD500" s="38"/>
      <c r="AE500" s="38"/>
      <c r="AR500" s="193" t="s">
        <v>145</v>
      </c>
      <c r="AT500" s="193" t="s">
        <v>321</v>
      </c>
      <c r="AU500" s="193" t="s">
        <v>82</v>
      </c>
      <c r="AY500" s="17" t="s">
        <v>125</v>
      </c>
      <c r="BE500" s="194">
        <f>IF(N500="základní",J500,0)</f>
        <v>0</v>
      </c>
      <c r="BF500" s="194">
        <f>IF(N500="snížená",J500,0)</f>
        <v>0</v>
      </c>
      <c r="BG500" s="194">
        <f>IF(N500="zákl. přenesená",J500,0)</f>
        <v>0</v>
      </c>
      <c r="BH500" s="194">
        <f>IF(N500="sníž. přenesená",J500,0)</f>
        <v>0</v>
      </c>
      <c r="BI500" s="194">
        <f>IF(N500="nulová",J500,0)</f>
        <v>0</v>
      </c>
      <c r="BJ500" s="17" t="s">
        <v>80</v>
      </c>
      <c r="BK500" s="194">
        <f>ROUND(I500*H500,2)</f>
        <v>0</v>
      </c>
      <c r="BL500" s="17" t="s">
        <v>124</v>
      </c>
      <c r="BM500" s="193" t="s">
        <v>731</v>
      </c>
    </row>
    <row r="501" s="2" customFormat="1">
      <c r="A501" s="38"/>
      <c r="B501" s="39"/>
      <c r="C501" s="40"/>
      <c r="D501" s="195" t="s">
        <v>126</v>
      </c>
      <c r="E501" s="40"/>
      <c r="F501" s="196" t="s">
        <v>626</v>
      </c>
      <c r="G501" s="40"/>
      <c r="H501" s="40"/>
      <c r="I501" s="197"/>
      <c r="J501" s="40"/>
      <c r="K501" s="40"/>
      <c r="L501" s="44"/>
      <c r="M501" s="198"/>
      <c r="N501" s="199"/>
      <c r="O501" s="84"/>
      <c r="P501" s="84"/>
      <c r="Q501" s="84"/>
      <c r="R501" s="84"/>
      <c r="S501" s="84"/>
      <c r="T501" s="85"/>
      <c r="U501" s="38"/>
      <c r="V501" s="38"/>
      <c r="W501" s="38"/>
      <c r="X501" s="38"/>
      <c r="Y501" s="38"/>
      <c r="Z501" s="38"/>
      <c r="AA501" s="38"/>
      <c r="AB501" s="38"/>
      <c r="AC501" s="38"/>
      <c r="AD501" s="38"/>
      <c r="AE501" s="38"/>
      <c r="AT501" s="17" t="s">
        <v>126</v>
      </c>
      <c r="AU501" s="17" t="s">
        <v>82</v>
      </c>
    </row>
    <row r="502" s="2" customFormat="1" ht="16.5" customHeight="1">
      <c r="A502" s="38"/>
      <c r="B502" s="39"/>
      <c r="C502" s="233" t="s">
        <v>732</v>
      </c>
      <c r="D502" s="233" t="s">
        <v>321</v>
      </c>
      <c r="E502" s="235" t="s">
        <v>629</v>
      </c>
      <c r="F502" s="236" t="s">
        <v>630</v>
      </c>
      <c r="G502" s="237" t="s">
        <v>122</v>
      </c>
      <c r="H502" s="238">
        <v>18</v>
      </c>
      <c r="I502" s="239"/>
      <c r="J502" s="240">
        <f>ROUND(I502*H502,2)</f>
        <v>0</v>
      </c>
      <c r="K502" s="236" t="s">
        <v>123</v>
      </c>
      <c r="L502" s="241"/>
      <c r="M502" s="242" t="s">
        <v>19</v>
      </c>
      <c r="N502" s="243" t="s">
        <v>43</v>
      </c>
      <c r="O502" s="84"/>
      <c r="P502" s="191">
        <f>O502*H502</f>
        <v>0</v>
      </c>
      <c r="Q502" s="191">
        <v>0</v>
      </c>
      <c r="R502" s="191">
        <f>Q502*H502</f>
        <v>0</v>
      </c>
      <c r="S502" s="191">
        <v>0</v>
      </c>
      <c r="T502" s="192">
        <f>S502*H502</f>
        <v>0</v>
      </c>
      <c r="U502" s="38"/>
      <c r="V502" s="38"/>
      <c r="W502" s="38"/>
      <c r="X502" s="38"/>
      <c r="Y502" s="38"/>
      <c r="Z502" s="38"/>
      <c r="AA502" s="38"/>
      <c r="AB502" s="38"/>
      <c r="AC502" s="38"/>
      <c r="AD502" s="38"/>
      <c r="AE502" s="38"/>
      <c r="AR502" s="193" t="s">
        <v>145</v>
      </c>
      <c r="AT502" s="193" t="s">
        <v>321</v>
      </c>
      <c r="AU502" s="193" t="s">
        <v>82</v>
      </c>
      <c r="AY502" s="17" t="s">
        <v>125</v>
      </c>
      <c r="BE502" s="194">
        <f>IF(N502="základní",J502,0)</f>
        <v>0</v>
      </c>
      <c r="BF502" s="194">
        <f>IF(N502="snížená",J502,0)</f>
        <v>0</v>
      </c>
      <c r="BG502" s="194">
        <f>IF(N502="zákl. přenesená",J502,0)</f>
        <v>0</v>
      </c>
      <c r="BH502" s="194">
        <f>IF(N502="sníž. přenesená",J502,0)</f>
        <v>0</v>
      </c>
      <c r="BI502" s="194">
        <f>IF(N502="nulová",J502,0)</f>
        <v>0</v>
      </c>
      <c r="BJ502" s="17" t="s">
        <v>80</v>
      </c>
      <c r="BK502" s="194">
        <f>ROUND(I502*H502,2)</f>
        <v>0</v>
      </c>
      <c r="BL502" s="17" t="s">
        <v>124</v>
      </c>
      <c r="BM502" s="193" t="s">
        <v>733</v>
      </c>
    </row>
    <row r="503" s="2" customFormat="1">
      <c r="A503" s="38"/>
      <c r="B503" s="39"/>
      <c r="C503" s="40"/>
      <c r="D503" s="195" t="s">
        <v>126</v>
      </c>
      <c r="E503" s="40"/>
      <c r="F503" s="196" t="s">
        <v>630</v>
      </c>
      <c r="G503" s="40"/>
      <c r="H503" s="40"/>
      <c r="I503" s="197"/>
      <c r="J503" s="40"/>
      <c r="K503" s="40"/>
      <c r="L503" s="44"/>
      <c r="M503" s="198"/>
      <c r="N503" s="199"/>
      <c r="O503" s="84"/>
      <c r="P503" s="84"/>
      <c r="Q503" s="84"/>
      <c r="R503" s="84"/>
      <c r="S503" s="84"/>
      <c r="T503" s="85"/>
      <c r="U503" s="38"/>
      <c r="V503" s="38"/>
      <c r="W503" s="38"/>
      <c r="X503" s="38"/>
      <c r="Y503" s="38"/>
      <c r="Z503" s="38"/>
      <c r="AA503" s="38"/>
      <c r="AB503" s="38"/>
      <c r="AC503" s="38"/>
      <c r="AD503" s="38"/>
      <c r="AE503" s="38"/>
      <c r="AT503" s="17" t="s">
        <v>126</v>
      </c>
      <c r="AU503" s="17" t="s">
        <v>82</v>
      </c>
    </row>
    <row r="504" s="2" customFormat="1" ht="24.15" customHeight="1">
      <c r="A504" s="38"/>
      <c r="B504" s="39"/>
      <c r="C504" s="233" t="s">
        <v>439</v>
      </c>
      <c r="D504" s="233" t="s">
        <v>321</v>
      </c>
      <c r="E504" s="235" t="s">
        <v>734</v>
      </c>
      <c r="F504" s="236" t="s">
        <v>735</v>
      </c>
      <c r="G504" s="237" t="s">
        <v>122</v>
      </c>
      <c r="H504" s="238">
        <v>2</v>
      </c>
      <c r="I504" s="239"/>
      <c r="J504" s="240">
        <f>ROUND(I504*H504,2)</f>
        <v>0</v>
      </c>
      <c r="K504" s="236" t="s">
        <v>123</v>
      </c>
      <c r="L504" s="241"/>
      <c r="M504" s="242" t="s">
        <v>19</v>
      </c>
      <c r="N504" s="243" t="s">
        <v>43</v>
      </c>
      <c r="O504" s="84"/>
      <c r="P504" s="191">
        <f>O504*H504</f>
        <v>0</v>
      </c>
      <c r="Q504" s="191">
        <v>0</v>
      </c>
      <c r="R504" s="191">
        <f>Q504*H504</f>
        <v>0</v>
      </c>
      <c r="S504" s="191">
        <v>0</v>
      </c>
      <c r="T504" s="192">
        <f>S504*H504</f>
        <v>0</v>
      </c>
      <c r="U504" s="38"/>
      <c r="V504" s="38"/>
      <c r="W504" s="38"/>
      <c r="X504" s="38"/>
      <c r="Y504" s="38"/>
      <c r="Z504" s="38"/>
      <c r="AA504" s="38"/>
      <c r="AB504" s="38"/>
      <c r="AC504" s="38"/>
      <c r="AD504" s="38"/>
      <c r="AE504" s="38"/>
      <c r="AR504" s="193" t="s">
        <v>145</v>
      </c>
      <c r="AT504" s="193" t="s">
        <v>321</v>
      </c>
      <c r="AU504" s="193" t="s">
        <v>82</v>
      </c>
      <c r="AY504" s="17" t="s">
        <v>125</v>
      </c>
      <c r="BE504" s="194">
        <f>IF(N504="základní",J504,0)</f>
        <v>0</v>
      </c>
      <c r="BF504" s="194">
        <f>IF(N504="snížená",J504,0)</f>
        <v>0</v>
      </c>
      <c r="BG504" s="194">
        <f>IF(N504="zákl. přenesená",J504,0)</f>
        <v>0</v>
      </c>
      <c r="BH504" s="194">
        <f>IF(N504="sníž. přenesená",J504,0)</f>
        <v>0</v>
      </c>
      <c r="BI504" s="194">
        <f>IF(N504="nulová",J504,0)</f>
        <v>0</v>
      </c>
      <c r="BJ504" s="17" t="s">
        <v>80</v>
      </c>
      <c r="BK504" s="194">
        <f>ROUND(I504*H504,2)</f>
        <v>0</v>
      </c>
      <c r="BL504" s="17" t="s">
        <v>124</v>
      </c>
      <c r="BM504" s="193" t="s">
        <v>736</v>
      </c>
    </row>
    <row r="505" s="2" customFormat="1">
      <c r="A505" s="38"/>
      <c r="B505" s="39"/>
      <c r="C505" s="40"/>
      <c r="D505" s="195" t="s">
        <v>126</v>
      </c>
      <c r="E505" s="40"/>
      <c r="F505" s="196" t="s">
        <v>735</v>
      </c>
      <c r="G505" s="40"/>
      <c r="H505" s="40"/>
      <c r="I505" s="197"/>
      <c r="J505" s="40"/>
      <c r="K505" s="40"/>
      <c r="L505" s="44"/>
      <c r="M505" s="198"/>
      <c r="N505" s="199"/>
      <c r="O505" s="84"/>
      <c r="P505" s="84"/>
      <c r="Q505" s="84"/>
      <c r="R505" s="84"/>
      <c r="S505" s="84"/>
      <c r="T505" s="85"/>
      <c r="U505" s="38"/>
      <c r="V505" s="38"/>
      <c r="W505" s="38"/>
      <c r="X505" s="38"/>
      <c r="Y505" s="38"/>
      <c r="Z505" s="38"/>
      <c r="AA505" s="38"/>
      <c r="AB505" s="38"/>
      <c r="AC505" s="38"/>
      <c r="AD505" s="38"/>
      <c r="AE505" s="38"/>
      <c r="AT505" s="17" t="s">
        <v>126</v>
      </c>
      <c r="AU505" s="17" t="s">
        <v>82</v>
      </c>
    </row>
    <row r="506" s="2" customFormat="1" ht="21.75" customHeight="1">
      <c r="A506" s="38"/>
      <c r="B506" s="39"/>
      <c r="C506" s="233" t="s">
        <v>737</v>
      </c>
      <c r="D506" s="233" t="s">
        <v>321</v>
      </c>
      <c r="E506" s="235" t="s">
        <v>636</v>
      </c>
      <c r="F506" s="236" t="s">
        <v>637</v>
      </c>
      <c r="G506" s="237" t="s">
        <v>122</v>
      </c>
      <c r="H506" s="238">
        <v>6</v>
      </c>
      <c r="I506" s="239"/>
      <c r="J506" s="240">
        <f>ROUND(I506*H506,2)</f>
        <v>0</v>
      </c>
      <c r="K506" s="236" t="s">
        <v>123</v>
      </c>
      <c r="L506" s="241"/>
      <c r="M506" s="242" t="s">
        <v>19</v>
      </c>
      <c r="N506" s="243" t="s">
        <v>43</v>
      </c>
      <c r="O506" s="84"/>
      <c r="P506" s="191">
        <f>O506*H506</f>
        <v>0</v>
      </c>
      <c r="Q506" s="191">
        <v>0</v>
      </c>
      <c r="R506" s="191">
        <f>Q506*H506</f>
        <v>0</v>
      </c>
      <c r="S506" s="191">
        <v>0</v>
      </c>
      <c r="T506" s="192">
        <f>S506*H506</f>
        <v>0</v>
      </c>
      <c r="U506" s="38"/>
      <c r="V506" s="38"/>
      <c r="W506" s="38"/>
      <c r="X506" s="38"/>
      <c r="Y506" s="38"/>
      <c r="Z506" s="38"/>
      <c r="AA506" s="38"/>
      <c r="AB506" s="38"/>
      <c r="AC506" s="38"/>
      <c r="AD506" s="38"/>
      <c r="AE506" s="38"/>
      <c r="AR506" s="193" t="s">
        <v>145</v>
      </c>
      <c r="AT506" s="193" t="s">
        <v>321</v>
      </c>
      <c r="AU506" s="193" t="s">
        <v>82</v>
      </c>
      <c r="AY506" s="17" t="s">
        <v>125</v>
      </c>
      <c r="BE506" s="194">
        <f>IF(N506="základní",J506,0)</f>
        <v>0</v>
      </c>
      <c r="BF506" s="194">
        <f>IF(N506="snížená",J506,0)</f>
        <v>0</v>
      </c>
      <c r="BG506" s="194">
        <f>IF(N506="zákl. přenesená",J506,0)</f>
        <v>0</v>
      </c>
      <c r="BH506" s="194">
        <f>IF(N506="sníž. přenesená",J506,0)</f>
        <v>0</v>
      </c>
      <c r="BI506" s="194">
        <f>IF(N506="nulová",J506,0)</f>
        <v>0</v>
      </c>
      <c r="BJ506" s="17" t="s">
        <v>80</v>
      </c>
      <c r="BK506" s="194">
        <f>ROUND(I506*H506,2)</f>
        <v>0</v>
      </c>
      <c r="BL506" s="17" t="s">
        <v>124</v>
      </c>
      <c r="BM506" s="193" t="s">
        <v>738</v>
      </c>
    </row>
    <row r="507" s="2" customFormat="1">
      <c r="A507" s="38"/>
      <c r="B507" s="39"/>
      <c r="C507" s="40"/>
      <c r="D507" s="195" t="s">
        <v>126</v>
      </c>
      <c r="E507" s="40"/>
      <c r="F507" s="196" t="s">
        <v>637</v>
      </c>
      <c r="G507" s="40"/>
      <c r="H507" s="40"/>
      <c r="I507" s="197"/>
      <c r="J507" s="40"/>
      <c r="K507" s="40"/>
      <c r="L507" s="44"/>
      <c r="M507" s="198"/>
      <c r="N507" s="199"/>
      <c r="O507" s="84"/>
      <c r="P507" s="84"/>
      <c r="Q507" s="84"/>
      <c r="R507" s="84"/>
      <c r="S507" s="84"/>
      <c r="T507" s="85"/>
      <c r="U507" s="38"/>
      <c r="V507" s="38"/>
      <c r="W507" s="38"/>
      <c r="X507" s="38"/>
      <c r="Y507" s="38"/>
      <c r="Z507" s="38"/>
      <c r="AA507" s="38"/>
      <c r="AB507" s="38"/>
      <c r="AC507" s="38"/>
      <c r="AD507" s="38"/>
      <c r="AE507" s="38"/>
      <c r="AT507" s="17" t="s">
        <v>126</v>
      </c>
      <c r="AU507" s="17" t="s">
        <v>82</v>
      </c>
    </row>
    <row r="508" s="2" customFormat="1" ht="16.5" customHeight="1">
      <c r="A508" s="38"/>
      <c r="B508" s="39"/>
      <c r="C508" s="233" t="s">
        <v>447</v>
      </c>
      <c r="D508" s="233" t="s">
        <v>321</v>
      </c>
      <c r="E508" s="235" t="s">
        <v>639</v>
      </c>
      <c r="F508" s="236" t="s">
        <v>640</v>
      </c>
      <c r="G508" s="237" t="s">
        <v>122</v>
      </c>
      <c r="H508" s="238">
        <v>4</v>
      </c>
      <c r="I508" s="239"/>
      <c r="J508" s="240">
        <f>ROUND(I508*H508,2)</f>
        <v>0</v>
      </c>
      <c r="K508" s="236" t="s">
        <v>123</v>
      </c>
      <c r="L508" s="241"/>
      <c r="M508" s="242" t="s">
        <v>19</v>
      </c>
      <c r="N508" s="243" t="s">
        <v>43</v>
      </c>
      <c r="O508" s="84"/>
      <c r="P508" s="191">
        <f>O508*H508</f>
        <v>0</v>
      </c>
      <c r="Q508" s="191">
        <v>0</v>
      </c>
      <c r="R508" s="191">
        <f>Q508*H508</f>
        <v>0</v>
      </c>
      <c r="S508" s="191">
        <v>0</v>
      </c>
      <c r="T508" s="192">
        <f>S508*H508</f>
        <v>0</v>
      </c>
      <c r="U508" s="38"/>
      <c r="V508" s="38"/>
      <c r="W508" s="38"/>
      <c r="X508" s="38"/>
      <c r="Y508" s="38"/>
      <c r="Z508" s="38"/>
      <c r="AA508" s="38"/>
      <c r="AB508" s="38"/>
      <c r="AC508" s="38"/>
      <c r="AD508" s="38"/>
      <c r="AE508" s="38"/>
      <c r="AR508" s="193" t="s">
        <v>145</v>
      </c>
      <c r="AT508" s="193" t="s">
        <v>321</v>
      </c>
      <c r="AU508" s="193" t="s">
        <v>82</v>
      </c>
      <c r="AY508" s="17" t="s">
        <v>125</v>
      </c>
      <c r="BE508" s="194">
        <f>IF(N508="základní",J508,0)</f>
        <v>0</v>
      </c>
      <c r="BF508" s="194">
        <f>IF(N508="snížená",J508,0)</f>
        <v>0</v>
      </c>
      <c r="BG508" s="194">
        <f>IF(N508="zákl. přenesená",J508,0)</f>
        <v>0</v>
      </c>
      <c r="BH508" s="194">
        <f>IF(N508="sníž. přenesená",J508,0)</f>
        <v>0</v>
      </c>
      <c r="BI508" s="194">
        <f>IF(N508="nulová",J508,0)</f>
        <v>0</v>
      </c>
      <c r="BJ508" s="17" t="s">
        <v>80</v>
      </c>
      <c r="BK508" s="194">
        <f>ROUND(I508*H508,2)</f>
        <v>0</v>
      </c>
      <c r="BL508" s="17" t="s">
        <v>124</v>
      </c>
      <c r="BM508" s="193" t="s">
        <v>739</v>
      </c>
    </row>
    <row r="509" s="2" customFormat="1">
      <c r="A509" s="38"/>
      <c r="B509" s="39"/>
      <c r="C509" s="40"/>
      <c r="D509" s="195" t="s">
        <v>126</v>
      </c>
      <c r="E509" s="40"/>
      <c r="F509" s="196" t="s">
        <v>640</v>
      </c>
      <c r="G509" s="40"/>
      <c r="H509" s="40"/>
      <c r="I509" s="197"/>
      <c r="J509" s="40"/>
      <c r="K509" s="40"/>
      <c r="L509" s="44"/>
      <c r="M509" s="198"/>
      <c r="N509" s="199"/>
      <c r="O509" s="84"/>
      <c r="P509" s="84"/>
      <c r="Q509" s="84"/>
      <c r="R509" s="84"/>
      <c r="S509" s="84"/>
      <c r="T509" s="85"/>
      <c r="U509" s="38"/>
      <c r="V509" s="38"/>
      <c r="W509" s="38"/>
      <c r="X509" s="38"/>
      <c r="Y509" s="38"/>
      <c r="Z509" s="38"/>
      <c r="AA509" s="38"/>
      <c r="AB509" s="38"/>
      <c r="AC509" s="38"/>
      <c r="AD509" s="38"/>
      <c r="AE509" s="38"/>
      <c r="AT509" s="17" t="s">
        <v>126</v>
      </c>
      <c r="AU509" s="17" t="s">
        <v>82</v>
      </c>
    </row>
    <row r="510" s="2" customFormat="1" ht="16.5" customHeight="1">
      <c r="A510" s="38"/>
      <c r="B510" s="39"/>
      <c r="C510" s="233" t="s">
        <v>740</v>
      </c>
      <c r="D510" s="233" t="s">
        <v>321</v>
      </c>
      <c r="E510" s="235" t="s">
        <v>643</v>
      </c>
      <c r="F510" s="236" t="s">
        <v>644</v>
      </c>
      <c r="G510" s="237" t="s">
        <v>122</v>
      </c>
      <c r="H510" s="238">
        <v>1</v>
      </c>
      <c r="I510" s="239"/>
      <c r="J510" s="240">
        <f>ROUND(I510*H510,2)</f>
        <v>0</v>
      </c>
      <c r="K510" s="236" t="s">
        <v>123</v>
      </c>
      <c r="L510" s="241"/>
      <c r="M510" s="242" t="s">
        <v>19</v>
      </c>
      <c r="N510" s="243" t="s">
        <v>43</v>
      </c>
      <c r="O510" s="84"/>
      <c r="P510" s="191">
        <f>O510*H510</f>
        <v>0</v>
      </c>
      <c r="Q510" s="191">
        <v>0</v>
      </c>
      <c r="R510" s="191">
        <f>Q510*H510</f>
        <v>0</v>
      </c>
      <c r="S510" s="191">
        <v>0</v>
      </c>
      <c r="T510" s="192">
        <f>S510*H510</f>
        <v>0</v>
      </c>
      <c r="U510" s="38"/>
      <c r="V510" s="38"/>
      <c r="W510" s="38"/>
      <c r="X510" s="38"/>
      <c r="Y510" s="38"/>
      <c r="Z510" s="38"/>
      <c r="AA510" s="38"/>
      <c r="AB510" s="38"/>
      <c r="AC510" s="38"/>
      <c r="AD510" s="38"/>
      <c r="AE510" s="38"/>
      <c r="AR510" s="193" t="s">
        <v>145</v>
      </c>
      <c r="AT510" s="193" t="s">
        <v>321</v>
      </c>
      <c r="AU510" s="193" t="s">
        <v>82</v>
      </c>
      <c r="AY510" s="17" t="s">
        <v>125</v>
      </c>
      <c r="BE510" s="194">
        <f>IF(N510="základní",J510,0)</f>
        <v>0</v>
      </c>
      <c r="BF510" s="194">
        <f>IF(N510="snížená",J510,0)</f>
        <v>0</v>
      </c>
      <c r="BG510" s="194">
        <f>IF(N510="zákl. přenesená",J510,0)</f>
        <v>0</v>
      </c>
      <c r="BH510" s="194">
        <f>IF(N510="sníž. přenesená",J510,0)</f>
        <v>0</v>
      </c>
      <c r="BI510" s="194">
        <f>IF(N510="nulová",J510,0)</f>
        <v>0</v>
      </c>
      <c r="BJ510" s="17" t="s">
        <v>80</v>
      </c>
      <c r="BK510" s="194">
        <f>ROUND(I510*H510,2)</f>
        <v>0</v>
      </c>
      <c r="BL510" s="17" t="s">
        <v>124</v>
      </c>
      <c r="BM510" s="193" t="s">
        <v>741</v>
      </c>
    </row>
    <row r="511" s="2" customFormat="1">
      <c r="A511" s="38"/>
      <c r="B511" s="39"/>
      <c r="C511" s="40"/>
      <c r="D511" s="195" t="s">
        <v>126</v>
      </c>
      <c r="E511" s="40"/>
      <c r="F511" s="196" t="s">
        <v>644</v>
      </c>
      <c r="G511" s="40"/>
      <c r="H511" s="40"/>
      <c r="I511" s="197"/>
      <c r="J511" s="40"/>
      <c r="K511" s="40"/>
      <c r="L511" s="44"/>
      <c r="M511" s="198"/>
      <c r="N511" s="199"/>
      <c r="O511" s="84"/>
      <c r="P511" s="84"/>
      <c r="Q511" s="84"/>
      <c r="R511" s="84"/>
      <c r="S511" s="84"/>
      <c r="T511" s="85"/>
      <c r="U511" s="38"/>
      <c r="V511" s="38"/>
      <c r="W511" s="38"/>
      <c r="X511" s="38"/>
      <c r="Y511" s="38"/>
      <c r="Z511" s="38"/>
      <c r="AA511" s="38"/>
      <c r="AB511" s="38"/>
      <c r="AC511" s="38"/>
      <c r="AD511" s="38"/>
      <c r="AE511" s="38"/>
      <c r="AT511" s="17" t="s">
        <v>126</v>
      </c>
      <c r="AU511" s="17" t="s">
        <v>82</v>
      </c>
    </row>
    <row r="512" s="2" customFormat="1" ht="16.5" customHeight="1">
      <c r="A512" s="38"/>
      <c r="B512" s="39"/>
      <c r="C512" s="233" t="s">
        <v>451</v>
      </c>
      <c r="D512" s="233" t="s">
        <v>321</v>
      </c>
      <c r="E512" s="235" t="s">
        <v>646</v>
      </c>
      <c r="F512" s="236" t="s">
        <v>647</v>
      </c>
      <c r="G512" s="237" t="s">
        <v>122</v>
      </c>
      <c r="H512" s="238">
        <v>1</v>
      </c>
      <c r="I512" s="239"/>
      <c r="J512" s="240">
        <f>ROUND(I512*H512,2)</f>
        <v>0</v>
      </c>
      <c r="K512" s="236" t="s">
        <v>123</v>
      </c>
      <c r="L512" s="241"/>
      <c r="M512" s="242" t="s">
        <v>19</v>
      </c>
      <c r="N512" s="243" t="s">
        <v>43</v>
      </c>
      <c r="O512" s="84"/>
      <c r="P512" s="191">
        <f>O512*H512</f>
        <v>0</v>
      </c>
      <c r="Q512" s="191">
        <v>0</v>
      </c>
      <c r="R512" s="191">
        <f>Q512*H512</f>
        <v>0</v>
      </c>
      <c r="S512" s="191">
        <v>0</v>
      </c>
      <c r="T512" s="192">
        <f>S512*H512</f>
        <v>0</v>
      </c>
      <c r="U512" s="38"/>
      <c r="V512" s="38"/>
      <c r="W512" s="38"/>
      <c r="X512" s="38"/>
      <c r="Y512" s="38"/>
      <c r="Z512" s="38"/>
      <c r="AA512" s="38"/>
      <c r="AB512" s="38"/>
      <c r="AC512" s="38"/>
      <c r="AD512" s="38"/>
      <c r="AE512" s="38"/>
      <c r="AR512" s="193" t="s">
        <v>145</v>
      </c>
      <c r="AT512" s="193" t="s">
        <v>321</v>
      </c>
      <c r="AU512" s="193" t="s">
        <v>82</v>
      </c>
      <c r="AY512" s="17" t="s">
        <v>125</v>
      </c>
      <c r="BE512" s="194">
        <f>IF(N512="základní",J512,0)</f>
        <v>0</v>
      </c>
      <c r="BF512" s="194">
        <f>IF(N512="snížená",J512,0)</f>
        <v>0</v>
      </c>
      <c r="BG512" s="194">
        <f>IF(N512="zákl. přenesená",J512,0)</f>
        <v>0</v>
      </c>
      <c r="BH512" s="194">
        <f>IF(N512="sníž. přenesená",J512,0)</f>
        <v>0</v>
      </c>
      <c r="BI512" s="194">
        <f>IF(N512="nulová",J512,0)</f>
        <v>0</v>
      </c>
      <c r="BJ512" s="17" t="s">
        <v>80</v>
      </c>
      <c r="BK512" s="194">
        <f>ROUND(I512*H512,2)</f>
        <v>0</v>
      </c>
      <c r="BL512" s="17" t="s">
        <v>124</v>
      </c>
      <c r="BM512" s="193" t="s">
        <v>742</v>
      </c>
    </row>
    <row r="513" s="2" customFormat="1">
      <c r="A513" s="38"/>
      <c r="B513" s="39"/>
      <c r="C513" s="40"/>
      <c r="D513" s="195" t="s">
        <v>126</v>
      </c>
      <c r="E513" s="40"/>
      <c r="F513" s="196" t="s">
        <v>647</v>
      </c>
      <c r="G513" s="40"/>
      <c r="H513" s="40"/>
      <c r="I513" s="197"/>
      <c r="J513" s="40"/>
      <c r="K513" s="40"/>
      <c r="L513" s="44"/>
      <c r="M513" s="198"/>
      <c r="N513" s="199"/>
      <c r="O513" s="84"/>
      <c r="P513" s="84"/>
      <c r="Q513" s="84"/>
      <c r="R513" s="84"/>
      <c r="S513" s="84"/>
      <c r="T513" s="85"/>
      <c r="U513" s="38"/>
      <c r="V513" s="38"/>
      <c r="W513" s="38"/>
      <c r="X513" s="38"/>
      <c r="Y513" s="38"/>
      <c r="Z513" s="38"/>
      <c r="AA513" s="38"/>
      <c r="AB513" s="38"/>
      <c r="AC513" s="38"/>
      <c r="AD513" s="38"/>
      <c r="AE513" s="38"/>
      <c r="AT513" s="17" t="s">
        <v>126</v>
      </c>
      <c r="AU513" s="17" t="s">
        <v>82</v>
      </c>
    </row>
    <row r="514" s="2" customFormat="1" ht="62.7" customHeight="1">
      <c r="A514" s="38"/>
      <c r="B514" s="39"/>
      <c r="C514" s="182" t="s">
        <v>743</v>
      </c>
      <c r="D514" s="182" t="s">
        <v>119</v>
      </c>
      <c r="E514" s="183" t="s">
        <v>650</v>
      </c>
      <c r="F514" s="184" t="s">
        <v>651</v>
      </c>
      <c r="G514" s="185" t="s">
        <v>144</v>
      </c>
      <c r="H514" s="186">
        <v>1.724</v>
      </c>
      <c r="I514" s="187"/>
      <c r="J514" s="188">
        <f>ROUND(I514*H514,2)</f>
        <v>0</v>
      </c>
      <c r="K514" s="184" t="s">
        <v>123</v>
      </c>
      <c r="L514" s="44"/>
      <c r="M514" s="189" t="s">
        <v>19</v>
      </c>
      <c r="N514" s="190" t="s">
        <v>43</v>
      </c>
      <c r="O514" s="84"/>
      <c r="P514" s="191">
        <f>O514*H514</f>
        <v>0</v>
      </c>
      <c r="Q514" s="191">
        <v>0</v>
      </c>
      <c r="R514" s="191">
        <f>Q514*H514</f>
        <v>0</v>
      </c>
      <c r="S514" s="191">
        <v>0</v>
      </c>
      <c r="T514" s="192">
        <f>S514*H514</f>
        <v>0</v>
      </c>
      <c r="U514" s="38"/>
      <c r="V514" s="38"/>
      <c r="W514" s="38"/>
      <c r="X514" s="38"/>
      <c r="Y514" s="38"/>
      <c r="Z514" s="38"/>
      <c r="AA514" s="38"/>
      <c r="AB514" s="38"/>
      <c r="AC514" s="38"/>
      <c r="AD514" s="38"/>
      <c r="AE514" s="38"/>
      <c r="AR514" s="193" t="s">
        <v>124</v>
      </c>
      <c r="AT514" s="193" t="s">
        <v>119</v>
      </c>
      <c r="AU514" s="193" t="s">
        <v>82</v>
      </c>
      <c r="AY514" s="17" t="s">
        <v>125</v>
      </c>
      <c r="BE514" s="194">
        <f>IF(N514="základní",J514,0)</f>
        <v>0</v>
      </c>
      <c r="BF514" s="194">
        <f>IF(N514="snížená",J514,0)</f>
        <v>0</v>
      </c>
      <c r="BG514" s="194">
        <f>IF(N514="zákl. přenesená",J514,0)</f>
        <v>0</v>
      </c>
      <c r="BH514" s="194">
        <f>IF(N514="sníž. přenesená",J514,0)</f>
        <v>0</v>
      </c>
      <c r="BI514" s="194">
        <f>IF(N514="nulová",J514,0)</f>
        <v>0</v>
      </c>
      <c r="BJ514" s="17" t="s">
        <v>80</v>
      </c>
      <c r="BK514" s="194">
        <f>ROUND(I514*H514,2)</f>
        <v>0</v>
      </c>
      <c r="BL514" s="17" t="s">
        <v>124</v>
      </c>
      <c r="BM514" s="193" t="s">
        <v>744</v>
      </c>
    </row>
    <row r="515" s="2" customFormat="1">
      <c r="A515" s="38"/>
      <c r="B515" s="39"/>
      <c r="C515" s="40"/>
      <c r="D515" s="195" t="s">
        <v>126</v>
      </c>
      <c r="E515" s="40"/>
      <c r="F515" s="196" t="s">
        <v>651</v>
      </c>
      <c r="G515" s="40"/>
      <c r="H515" s="40"/>
      <c r="I515" s="197"/>
      <c r="J515" s="40"/>
      <c r="K515" s="40"/>
      <c r="L515" s="44"/>
      <c r="M515" s="198"/>
      <c r="N515" s="199"/>
      <c r="O515" s="84"/>
      <c r="P515" s="84"/>
      <c r="Q515" s="84"/>
      <c r="R515" s="84"/>
      <c r="S515" s="84"/>
      <c r="T515" s="85"/>
      <c r="U515" s="38"/>
      <c r="V515" s="38"/>
      <c r="W515" s="38"/>
      <c r="X515" s="38"/>
      <c r="Y515" s="38"/>
      <c r="Z515" s="38"/>
      <c r="AA515" s="38"/>
      <c r="AB515" s="38"/>
      <c r="AC515" s="38"/>
      <c r="AD515" s="38"/>
      <c r="AE515" s="38"/>
      <c r="AT515" s="17" t="s">
        <v>126</v>
      </c>
      <c r="AU515" s="17" t="s">
        <v>82</v>
      </c>
    </row>
    <row r="516" s="2" customFormat="1" ht="62.7" customHeight="1">
      <c r="A516" s="38"/>
      <c r="B516" s="39"/>
      <c r="C516" s="182" t="s">
        <v>592</v>
      </c>
      <c r="D516" s="182" t="s">
        <v>119</v>
      </c>
      <c r="E516" s="183" t="s">
        <v>653</v>
      </c>
      <c r="F516" s="184" t="s">
        <v>654</v>
      </c>
      <c r="G516" s="185" t="s">
        <v>144</v>
      </c>
      <c r="H516" s="186">
        <v>120.708</v>
      </c>
      <c r="I516" s="187"/>
      <c r="J516" s="188">
        <f>ROUND(I516*H516,2)</f>
        <v>0</v>
      </c>
      <c r="K516" s="184" t="s">
        <v>123</v>
      </c>
      <c r="L516" s="44"/>
      <c r="M516" s="189" t="s">
        <v>19</v>
      </c>
      <c r="N516" s="190" t="s">
        <v>43</v>
      </c>
      <c r="O516" s="84"/>
      <c r="P516" s="191">
        <f>O516*H516</f>
        <v>0</v>
      </c>
      <c r="Q516" s="191">
        <v>0</v>
      </c>
      <c r="R516" s="191">
        <f>Q516*H516</f>
        <v>0</v>
      </c>
      <c r="S516" s="191">
        <v>0</v>
      </c>
      <c r="T516" s="192">
        <f>S516*H516</f>
        <v>0</v>
      </c>
      <c r="U516" s="38"/>
      <c r="V516" s="38"/>
      <c r="W516" s="38"/>
      <c r="X516" s="38"/>
      <c r="Y516" s="38"/>
      <c r="Z516" s="38"/>
      <c r="AA516" s="38"/>
      <c r="AB516" s="38"/>
      <c r="AC516" s="38"/>
      <c r="AD516" s="38"/>
      <c r="AE516" s="38"/>
      <c r="AR516" s="193" t="s">
        <v>124</v>
      </c>
      <c r="AT516" s="193" t="s">
        <v>119</v>
      </c>
      <c r="AU516" s="193" t="s">
        <v>82</v>
      </c>
      <c r="AY516" s="17" t="s">
        <v>125</v>
      </c>
      <c r="BE516" s="194">
        <f>IF(N516="základní",J516,0)</f>
        <v>0</v>
      </c>
      <c r="BF516" s="194">
        <f>IF(N516="snížená",J516,0)</f>
        <v>0</v>
      </c>
      <c r="BG516" s="194">
        <f>IF(N516="zákl. přenesená",J516,0)</f>
        <v>0</v>
      </c>
      <c r="BH516" s="194">
        <f>IF(N516="sníž. přenesená",J516,0)</f>
        <v>0</v>
      </c>
      <c r="BI516" s="194">
        <f>IF(N516="nulová",J516,0)</f>
        <v>0</v>
      </c>
      <c r="BJ516" s="17" t="s">
        <v>80</v>
      </c>
      <c r="BK516" s="194">
        <f>ROUND(I516*H516,2)</f>
        <v>0</v>
      </c>
      <c r="BL516" s="17" t="s">
        <v>124</v>
      </c>
      <c r="BM516" s="193" t="s">
        <v>745</v>
      </c>
    </row>
    <row r="517" s="2" customFormat="1">
      <c r="A517" s="38"/>
      <c r="B517" s="39"/>
      <c r="C517" s="40"/>
      <c r="D517" s="195" t="s">
        <v>126</v>
      </c>
      <c r="E517" s="40"/>
      <c r="F517" s="196" t="s">
        <v>654</v>
      </c>
      <c r="G517" s="40"/>
      <c r="H517" s="40"/>
      <c r="I517" s="197"/>
      <c r="J517" s="40"/>
      <c r="K517" s="40"/>
      <c r="L517" s="44"/>
      <c r="M517" s="198"/>
      <c r="N517" s="199"/>
      <c r="O517" s="84"/>
      <c r="P517" s="84"/>
      <c r="Q517" s="84"/>
      <c r="R517" s="84"/>
      <c r="S517" s="84"/>
      <c r="T517" s="85"/>
      <c r="U517" s="38"/>
      <c r="V517" s="38"/>
      <c r="W517" s="38"/>
      <c r="X517" s="38"/>
      <c r="Y517" s="38"/>
      <c r="Z517" s="38"/>
      <c r="AA517" s="38"/>
      <c r="AB517" s="38"/>
      <c r="AC517" s="38"/>
      <c r="AD517" s="38"/>
      <c r="AE517" s="38"/>
      <c r="AT517" s="17" t="s">
        <v>126</v>
      </c>
      <c r="AU517" s="17" t="s">
        <v>82</v>
      </c>
    </row>
    <row r="518" s="2" customFormat="1" ht="37.8" customHeight="1">
      <c r="A518" s="38"/>
      <c r="B518" s="39"/>
      <c r="C518" s="182" t="s">
        <v>746</v>
      </c>
      <c r="D518" s="182" t="s">
        <v>119</v>
      </c>
      <c r="E518" s="183" t="s">
        <v>540</v>
      </c>
      <c r="F518" s="184" t="s">
        <v>541</v>
      </c>
      <c r="G518" s="185" t="s">
        <v>133</v>
      </c>
      <c r="H518" s="186">
        <v>20</v>
      </c>
      <c r="I518" s="187"/>
      <c r="J518" s="188">
        <f>ROUND(I518*H518,2)</f>
        <v>0</v>
      </c>
      <c r="K518" s="184" t="s">
        <v>123</v>
      </c>
      <c r="L518" s="44"/>
      <c r="M518" s="189" t="s">
        <v>19</v>
      </c>
      <c r="N518" s="190" t="s">
        <v>43</v>
      </c>
      <c r="O518" s="84"/>
      <c r="P518" s="191">
        <f>O518*H518</f>
        <v>0</v>
      </c>
      <c r="Q518" s="191">
        <v>0</v>
      </c>
      <c r="R518" s="191">
        <f>Q518*H518</f>
        <v>0</v>
      </c>
      <c r="S518" s="191">
        <v>0</v>
      </c>
      <c r="T518" s="192">
        <f>S518*H518</f>
        <v>0</v>
      </c>
      <c r="U518" s="38"/>
      <c r="V518" s="38"/>
      <c r="W518" s="38"/>
      <c r="X518" s="38"/>
      <c r="Y518" s="38"/>
      <c r="Z518" s="38"/>
      <c r="AA518" s="38"/>
      <c r="AB518" s="38"/>
      <c r="AC518" s="38"/>
      <c r="AD518" s="38"/>
      <c r="AE518" s="38"/>
      <c r="AR518" s="193" t="s">
        <v>124</v>
      </c>
      <c r="AT518" s="193" t="s">
        <v>119</v>
      </c>
      <c r="AU518" s="193" t="s">
        <v>82</v>
      </c>
      <c r="AY518" s="17" t="s">
        <v>125</v>
      </c>
      <c r="BE518" s="194">
        <f>IF(N518="základní",J518,0)</f>
        <v>0</v>
      </c>
      <c r="BF518" s="194">
        <f>IF(N518="snížená",J518,0)</f>
        <v>0</v>
      </c>
      <c r="BG518" s="194">
        <f>IF(N518="zákl. přenesená",J518,0)</f>
        <v>0</v>
      </c>
      <c r="BH518" s="194">
        <f>IF(N518="sníž. přenesená",J518,0)</f>
        <v>0</v>
      </c>
      <c r="BI518" s="194">
        <f>IF(N518="nulová",J518,0)</f>
        <v>0</v>
      </c>
      <c r="BJ518" s="17" t="s">
        <v>80</v>
      </c>
      <c r="BK518" s="194">
        <f>ROUND(I518*H518,2)</f>
        <v>0</v>
      </c>
      <c r="BL518" s="17" t="s">
        <v>124</v>
      </c>
      <c r="BM518" s="193" t="s">
        <v>747</v>
      </c>
    </row>
    <row r="519" s="2" customFormat="1">
      <c r="A519" s="38"/>
      <c r="B519" s="39"/>
      <c r="C519" s="40"/>
      <c r="D519" s="195" t="s">
        <v>126</v>
      </c>
      <c r="E519" s="40"/>
      <c r="F519" s="196" t="s">
        <v>541</v>
      </c>
      <c r="G519" s="40"/>
      <c r="H519" s="40"/>
      <c r="I519" s="197"/>
      <c r="J519" s="40"/>
      <c r="K519" s="40"/>
      <c r="L519" s="44"/>
      <c r="M519" s="198"/>
      <c r="N519" s="199"/>
      <c r="O519" s="84"/>
      <c r="P519" s="84"/>
      <c r="Q519" s="84"/>
      <c r="R519" s="84"/>
      <c r="S519" s="84"/>
      <c r="T519" s="85"/>
      <c r="U519" s="38"/>
      <c r="V519" s="38"/>
      <c r="W519" s="38"/>
      <c r="X519" s="38"/>
      <c r="Y519" s="38"/>
      <c r="Z519" s="38"/>
      <c r="AA519" s="38"/>
      <c r="AB519" s="38"/>
      <c r="AC519" s="38"/>
      <c r="AD519" s="38"/>
      <c r="AE519" s="38"/>
      <c r="AT519" s="17" t="s">
        <v>126</v>
      </c>
      <c r="AU519" s="17" t="s">
        <v>82</v>
      </c>
    </row>
    <row r="520" s="11" customFormat="1">
      <c r="A520" s="11"/>
      <c r="B520" s="200"/>
      <c r="C520" s="201"/>
      <c r="D520" s="195" t="s">
        <v>135</v>
      </c>
      <c r="E520" s="202" t="s">
        <v>19</v>
      </c>
      <c r="F520" s="203" t="s">
        <v>748</v>
      </c>
      <c r="G520" s="201"/>
      <c r="H520" s="204">
        <v>20</v>
      </c>
      <c r="I520" s="205"/>
      <c r="J520" s="201"/>
      <c r="K520" s="201"/>
      <c r="L520" s="206"/>
      <c r="M520" s="207"/>
      <c r="N520" s="208"/>
      <c r="O520" s="208"/>
      <c r="P520" s="208"/>
      <c r="Q520" s="208"/>
      <c r="R520" s="208"/>
      <c r="S520" s="208"/>
      <c r="T520" s="209"/>
      <c r="U520" s="11"/>
      <c r="V520" s="11"/>
      <c r="W520" s="11"/>
      <c r="X520" s="11"/>
      <c r="Y520" s="11"/>
      <c r="Z520" s="11"/>
      <c r="AA520" s="11"/>
      <c r="AB520" s="11"/>
      <c r="AC520" s="11"/>
      <c r="AD520" s="11"/>
      <c r="AE520" s="11"/>
      <c r="AT520" s="210" t="s">
        <v>135</v>
      </c>
      <c r="AU520" s="210" t="s">
        <v>82</v>
      </c>
      <c r="AV520" s="11" t="s">
        <v>82</v>
      </c>
      <c r="AW520" s="11" t="s">
        <v>33</v>
      </c>
      <c r="AX520" s="11" t="s">
        <v>72</v>
      </c>
      <c r="AY520" s="210" t="s">
        <v>125</v>
      </c>
    </row>
    <row r="521" s="13" customFormat="1">
      <c r="A521" s="13"/>
      <c r="B521" s="221"/>
      <c r="C521" s="222"/>
      <c r="D521" s="195" t="s">
        <v>135</v>
      </c>
      <c r="E521" s="223" t="s">
        <v>19</v>
      </c>
      <c r="F521" s="224" t="s">
        <v>141</v>
      </c>
      <c r="G521" s="222"/>
      <c r="H521" s="225">
        <v>20</v>
      </c>
      <c r="I521" s="226"/>
      <c r="J521" s="222"/>
      <c r="K521" s="222"/>
      <c r="L521" s="227"/>
      <c r="M521" s="228"/>
      <c r="N521" s="229"/>
      <c r="O521" s="229"/>
      <c r="P521" s="229"/>
      <c r="Q521" s="229"/>
      <c r="R521" s="229"/>
      <c r="S521" s="229"/>
      <c r="T521" s="230"/>
      <c r="U521" s="13"/>
      <c r="V521" s="13"/>
      <c r="W521" s="13"/>
      <c r="X521" s="13"/>
      <c r="Y521" s="13"/>
      <c r="Z521" s="13"/>
      <c r="AA521" s="13"/>
      <c r="AB521" s="13"/>
      <c r="AC521" s="13"/>
      <c r="AD521" s="13"/>
      <c r="AE521" s="13"/>
      <c r="AT521" s="231" t="s">
        <v>135</v>
      </c>
      <c r="AU521" s="231" t="s">
        <v>82</v>
      </c>
      <c r="AV521" s="13" t="s">
        <v>124</v>
      </c>
      <c r="AW521" s="13" t="s">
        <v>33</v>
      </c>
      <c r="AX521" s="13" t="s">
        <v>80</v>
      </c>
      <c r="AY521" s="231" t="s">
        <v>125</v>
      </c>
    </row>
    <row r="522" s="2" customFormat="1" ht="24.15" customHeight="1">
      <c r="A522" s="38"/>
      <c r="B522" s="39"/>
      <c r="C522" s="233" t="s">
        <v>593</v>
      </c>
      <c r="D522" s="233" t="s">
        <v>321</v>
      </c>
      <c r="E522" s="235" t="s">
        <v>543</v>
      </c>
      <c r="F522" s="236" t="s">
        <v>544</v>
      </c>
      <c r="G522" s="237" t="s">
        <v>144</v>
      </c>
      <c r="H522" s="238">
        <v>3</v>
      </c>
      <c r="I522" s="239"/>
      <c r="J522" s="240">
        <f>ROUND(I522*H522,2)</f>
        <v>0</v>
      </c>
      <c r="K522" s="236" t="s">
        <v>123</v>
      </c>
      <c r="L522" s="241"/>
      <c r="M522" s="242" t="s">
        <v>19</v>
      </c>
      <c r="N522" s="243" t="s">
        <v>43</v>
      </c>
      <c r="O522" s="84"/>
      <c r="P522" s="191">
        <f>O522*H522</f>
        <v>0</v>
      </c>
      <c r="Q522" s="191">
        <v>0</v>
      </c>
      <c r="R522" s="191">
        <f>Q522*H522</f>
        <v>0</v>
      </c>
      <c r="S522" s="191">
        <v>0</v>
      </c>
      <c r="T522" s="192">
        <f>S522*H522</f>
        <v>0</v>
      </c>
      <c r="U522" s="38"/>
      <c r="V522" s="38"/>
      <c r="W522" s="38"/>
      <c r="X522" s="38"/>
      <c r="Y522" s="38"/>
      <c r="Z522" s="38"/>
      <c r="AA522" s="38"/>
      <c r="AB522" s="38"/>
      <c r="AC522" s="38"/>
      <c r="AD522" s="38"/>
      <c r="AE522" s="38"/>
      <c r="AR522" s="193" t="s">
        <v>145</v>
      </c>
      <c r="AT522" s="193" t="s">
        <v>321</v>
      </c>
      <c r="AU522" s="193" t="s">
        <v>82</v>
      </c>
      <c r="AY522" s="17" t="s">
        <v>125</v>
      </c>
      <c r="BE522" s="194">
        <f>IF(N522="základní",J522,0)</f>
        <v>0</v>
      </c>
      <c r="BF522" s="194">
        <f>IF(N522="snížená",J522,0)</f>
        <v>0</v>
      </c>
      <c r="BG522" s="194">
        <f>IF(N522="zákl. přenesená",J522,0)</f>
        <v>0</v>
      </c>
      <c r="BH522" s="194">
        <f>IF(N522="sníž. přenesená",J522,0)</f>
        <v>0</v>
      </c>
      <c r="BI522" s="194">
        <f>IF(N522="nulová",J522,0)</f>
        <v>0</v>
      </c>
      <c r="BJ522" s="17" t="s">
        <v>80</v>
      </c>
      <c r="BK522" s="194">
        <f>ROUND(I522*H522,2)</f>
        <v>0</v>
      </c>
      <c r="BL522" s="17" t="s">
        <v>124</v>
      </c>
      <c r="BM522" s="193" t="s">
        <v>749</v>
      </c>
    </row>
    <row r="523" s="2" customFormat="1">
      <c r="A523" s="38"/>
      <c r="B523" s="39"/>
      <c r="C523" s="40"/>
      <c r="D523" s="195" t="s">
        <v>126</v>
      </c>
      <c r="E523" s="40"/>
      <c r="F523" s="196" t="s">
        <v>544</v>
      </c>
      <c r="G523" s="40"/>
      <c r="H523" s="40"/>
      <c r="I523" s="197"/>
      <c r="J523" s="40"/>
      <c r="K523" s="40"/>
      <c r="L523" s="44"/>
      <c r="M523" s="198"/>
      <c r="N523" s="199"/>
      <c r="O523" s="84"/>
      <c r="P523" s="84"/>
      <c r="Q523" s="84"/>
      <c r="R523" s="84"/>
      <c r="S523" s="84"/>
      <c r="T523" s="85"/>
      <c r="U523" s="38"/>
      <c r="V523" s="38"/>
      <c r="W523" s="38"/>
      <c r="X523" s="38"/>
      <c r="Y523" s="38"/>
      <c r="Z523" s="38"/>
      <c r="AA523" s="38"/>
      <c r="AB523" s="38"/>
      <c r="AC523" s="38"/>
      <c r="AD523" s="38"/>
      <c r="AE523" s="38"/>
      <c r="AT523" s="17" t="s">
        <v>126</v>
      </c>
      <c r="AU523" s="17" t="s">
        <v>82</v>
      </c>
    </row>
    <row r="524" s="11" customFormat="1">
      <c r="A524" s="11"/>
      <c r="B524" s="200"/>
      <c r="C524" s="201"/>
      <c r="D524" s="195" t="s">
        <v>135</v>
      </c>
      <c r="E524" s="202" t="s">
        <v>19</v>
      </c>
      <c r="F524" s="203" t="s">
        <v>750</v>
      </c>
      <c r="G524" s="201"/>
      <c r="H524" s="204">
        <v>3</v>
      </c>
      <c r="I524" s="205"/>
      <c r="J524" s="201"/>
      <c r="K524" s="201"/>
      <c r="L524" s="206"/>
      <c r="M524" s="207"/>
      <c r="N524" s="208"/>
      <c r="O524" s="208"/>
      <c r="P524" s="208"/>
      <c r="Q524" s="208"/>
      <c r="R524" s="208"/>
      <c r="S524" s="208"/>
      <c r="T524" s="209"/>
      <c r="U524" s="11"/>
      <c r="V524" s="11"/>
      <c r="W524" s="11"/>
      <c r="X524" s="11"/>
      <c r="Y524" s="11"/>
      <c r="Z524" s="11"/>
      <c r="AA524" s="11"/>
      <c r="AB524" s="11"/>
      <c r="AC524" s="11"/>
      <c r="AD524" s="11"/>
      <c r="AE524" s="11"/>
      <c r="AT524" s="210" t="s">
        <v>135</v>
      </c>
      <c r="AU524" s="210" t="s">
        <v>82</v>
      </c>
      <c r="AV524" s="11" t="s">
        <v>82</v>
      </c>
      <c r="AW524" s="11" t="s">
        <v>33</v>
      </c>
      <c r="AX524" s="11" t="s">
        <v>72</v>
      </c>
      <c r="AY524" s="210" t="s">
        <v>125</v>
      </c>
    </row>
    <row r="525" s="13" customFormat="1">
      <c r="A525" s="13"/>
      <c r="B525" s="221"/>
      <c r="C525" s="222"/>
      <c r="D525" s="195" t="s">
        <v>135</v>
      </c>
      <c r="E525" s="223" t="s">
        <v>19</v>
      </c>
      <c r="F525" s="224" t="s">
        <v>141</v>
      </c>
      <c r="G525" s="222"/>
      <c r="H525" s="225">
        <v>3</v>
      </c>
      <c r="I525" s="226"/>
      <c r="J525" s="222"/>
      <c r="K525" s="222"/>
      <c r="L525" s="227"/>
      <c r="M525" s="228"/>
      <c r="N525" s="229"/>
      <c r="O525" s="229"/>
      <c r="P525" s="229"/>
      <c r="Q525" s="229"/>
      <c r="R525" s="229"/>
      <c r="S525" s="229"/>
      <c r="T525" s="230"/>
      <c r="U525" s="13"/>
      <c r="V525" s="13"/>
      <c r="W525" s="13"/>
      <c r="X525" s="13"/>
      <c r="Y525" s="13"/>
      <c r="Z525" s="13"/>
      <c r="AA525" s="13"/>
      <c r="AB525" s="13"/>
      <c r="AC525" s="13"/>
      <c r="AD525" s="13"/>
      <c r="AE525" s="13"/>
      <c r="AT525" s="231" t="s">
        <v>135</v>
      </c>
      <c r="AU525" s="231" t="s">
        <v>82</v>
      </c>
      <c r="AV525" s="13" t="s">
        <v>124</v>
      </c>
      <c r="AW525" s="13" t="s">
        <v>33</v>
      </c>
      <c r="AX525" s="13" t="s">
        <v>80</v>
      </c>
      <c r="AY525" s="231" t="s">
        <v>125</v>
      </c>
    </row>
    <row r="526" s="2" customFormat="1" ht="21.75" customHeight="1">
      <c r="A526" s="38"/>
      <c r="B526" s="39"/>
      <c r="C526" s="233" t="s">
        <v>751</v>
      </c>
      <c r="D526" s="233" t="s">
        <v>321</v>
      </c>
      <c r="E526" s="235" t="s">
        <v>546</v>
      </c>
      <c r="F526" s="236" t="s">
        <v>547</v>
      </c>
      <c r="G526" s="237" t="s">
        <v>144</v>
      </c>
      <c r="H526" s="238">
        <v>3</v>
      </c>
      <c r="I526" s="239"/>
      <c r="J526" s="240">
        <f>ROUND(I526*H526,2)</f>
        <v>0</v>
      </c>
      <c r="K526" s="236" t="s">
        <v>123</v>
      </c>
      <c r="L526" s="241"/>
      <c r="M526" s="242" t="s">
        <v>19</v>
      </c>
      <c r="N526" s="243" t="s">
        <v>43</v>
      </c>
      <c r="O526" s="84"/>
      <c r="P526" s="191">
        <f>O526*H526</f>
        <v>0</v>
      </c>
      <c r="Q526" s="191">
        <v>0</v>
      </c>
      <c r="R526" s="191">
        <f>Q526*H526</f>
        <v>0</v>
      </c>
      <c r="S526" s="191">
        <v>0</v>
      </c>
      <c r="T526" s="192">
        <f>S526*H526</f>
        <v>0</v>
      </c>
      <c r="U526" s="38"/>
      <c r="V526" s="38"/>
      <c r="W526" s="38"/>
      <c r="X526" s="38"/>
      <c r="Y526" s="38"/>
      <c r="Z526" s="38"/>
      <c r="AA526" s="38"/>
      <c r="AB526" s="38"/>
      <c r="AC526" s="38"/>
      <c r="AD526" s="38"/>
      <c r="AE526" s="38"/>
      <c r="AR526" s="193" t="s">
        <v>145</v>
      </c>
      <c r="AT526" s="193" t="s">
        <v>321</v>
      </c>
      <c r="AU526" s="193" t="s">
        <v>82</v>
      </c>
      <c r="AY526" s="17" t="s">
        <v>125</v>
      </c>
      <c r="BE526" s="194">
        <f>IF(N526="základní",J526,0)</f>
        <v>0</v>
      </c>
      <c r="BF526" s="194">
        <f>IF(N526="snížená",J526,0)</f>
        <v>0</v>
      </c>
      <c r="BG526" s="194">
        <f>IF(N526="zákl. přenesená",J526,0)</f>
        <v>0</v>
      </c>
      <c r="BH526" s="194">
        <f>IF(N526="sníž. přenesená",J526,0)</f>
        <v>0</v>
      </c>
      <c r="BI526" s="194">
        <f>IF(N526="nulová",J526,0)</f>
        <v>0</v>
      </c>
      <c r="BJ526" s="17" t="s">
        <v>80</v>
      </c>
      <c r="BK526" s="194">
        <f>ROUND(I526*H526,2)</f>
        <v>0</v>
      </c>
      <c r="BL526" s="17" t="s">
        <v>124</v>
      </c>
      <c r="BM526" s="193" t="s">
        <v>752</v>
      </c>
    </row>
    <row r="527" s="2" customFormat="1">
      <c r="A527" s="38"/>
      <c r="B527" s="39"/>
      <c r="C527" s="40"/>
      <c r="D527" s="195" t="s">
        <v>126</v>
      </c>
      <c r="E527" s="40"/>
      <c r="F527" s="196" t="s">
        <v>547</v>
      </c>
      <c r="G527" s="40"/>
      <c r="H527" s="40"/>
      <c r="I527" s="197"/>
      <c r="J527" s="40"/>
      <c r="K527" s="40"/>
      <c r="L527" s="44"/>
      <c r="M527" s="198"/>
      <c r="N527" s="199"/>
      <c r="O527" s="84"/>
      <c r="P527" s="84"/>
      <c r="Q527" s="84"/>
      <c r="R527" s="84"/>
      <c r="S527" s="84"/>
      <c r="T527" s="85"/>
      <c r="U527" s="38"/>
      <c r="V527" s="38"/>
      <c r="W527" s="38"/>
      <c r="X527" s="38"/>
      <c r="Y527" s="38"/>
      <c r="Z527" s="38"/>
      <c r="AA527" s="38"/>
      <c r="AB527" s="38"/>
      <c r="AC527" s="38"/>
      <c r="AD527" s="38"/>
      <c r="AE527" s="38"/>
      <c r="AT527" s="17" t="s">
        <v>126</v>
      </c>
      <c r="AU527" s="17" t="s">
        <v>82</v>
      </c>
    </row>
    <row r="528" s="11" customFormat="1">
      <c r="A528" s="11"/>
      <c r="B528" s="200"/>
      <c r="C528" s="201"/>
      <c r="D528" s="195" t="s">
        <v>135</v>
      </c>
      <c r="E528" s="202" t="s">
        <v>19</v>
      </c>
      <c r="F528" s="203" t="s">
        <v>750</v>
      </c>
      <c r="G528" s="201"/>
      <c r="H528" s="204">
        <v>3</v>
      </c>
      <c r="I528" s="205"/>
      <c r="J528" s="201"/>
      <c r="K528" s="201"/>
      <c r="L528" s="206"/>
      <c r="M528" s="207"/>
      <c r="N528" s="208"/>
      <c r="O528" s="208"/>
      <c r="P528" s="208"/>
      <c r="Q528" s="208"/>
      <c r="R528" s="208"/>
      <c r="S528" s="208"/>
      <c r="T528" s="209"/>
      <c r="U528" s="11"/>
      <c r="V528" s="11"/>
      <c r="W528" s="11"/>
      <c r="X528" s="11"/>
      <c r="Y528" s="11"/>
      <c r="Z528" s="11"/>
      <c r="AA528" s="11"/>
      <c r="AB528" s="11"/>
      <c r="AC528" s="11"/>
      <c r="AD528" s="11"/>
      <c r="AE528" s="11"/>
      <c r="AT528" s="210" t="s">
        <v>135</v>
      </c>
      <c r="AU528" s="210" t="s">
        <v>82</v>
      </c>
      <c r="AV528" s="11" t="s">
        <v>82</v>
      </c>
      <c r="AW528" s="11" t="s">
        <v>33</v>
      </c>
      <c r="AX528" s="11" t="s">
        <v>72</v>
      </c>
      <c r="AY528" s="210" t="s">
        <v>125</v>
      </c>
    </row>
    <row r="529" s="13" customFormat="1">
      <c r="A529" s="13"/>
      <c r="B529" s="221"/>
      <c r="C529" s="222"/>
      <c r="D529" s="195" t="s">
        <v>135</v>
      </c>
      <c r="E529" s="223" t="s">
        <v>19</v>
      </c>
      <c r="F529" s="224" t="s">
        <v>141</v>
      </c>
      <c r="G529" s="222"/>
      <c r="H529" s="225">
        <v>3</v>
      </c>
      <c r="I529" s="226"/>
      <c r="J529" s="222"/>
      <c r="K529" s="222"/>
      <c r="L529" s="227"/>
      <c r="M529" s="228"/>
      <c r="N529" s="229"/>
      <c r="O529" s="229"/>
      <c r="P529" s="229"/>
      <c r="Q529" s="229"/>
      <c r="R529" s="229"/>
      <c r="S529" s="229"/>
      <c r="T529" s="230"/>
      <c r="U529" s="13"/>
      <c r="V529" s="13"/>
      <c r="W529" s="13"/>
      <c r="X529" s="13"/>
      <c r="Y529" s="13"/>
      <c r="Z529" s="13"/>
      <c r="AA529" s="13"/>
      <c r="AB529" s="13"/>
      <c r="AC529" s="13"/>
      <c r="AD529" s="13"/>
      <c r="AE529" s="13"/>
      <c r="AT529" s="231" t="s">
        <v>135</v>
      </c>
      <c r="AU529" s="231" t="s">
        <v>82</v>
      </c>
      <c r="AV529" s="13" t="s">
        <v>124</v>
      </c>
      <c r="AW529" s="13" t="s">
        <v>33</v>
      </c>
      <c r="AX529" s="13" t="s">
        <v>80</v>
      </c>
      <c r="AY529" s="231" t="s">
        <v>125</v>
      </c>
    </row>
    <row r="530" s="2" customFormat="1" ht="24.15" customHeight="1">
      <c r="A530" s="38"/>
      <c r="B530" s="39"/>
      <c r="C530" s="233" t="s">
        <v>595</v>
      </c>
      <c r="D530" s="233" t="s">
        <v>321</v>
      </c>
      <c r="E530" s="235" t="s">
        <v>548</v>
      </c>
      <c r="F530" s="236" t="s">
        <v>549</v>
      </c>
      <c r="G530" s="237" t="s">
        <v>144</v>
      </c>
      <c r="H530" s="238">
        <v>2.5</v>
      </c>
      <c r="I530" s="239"/>
      <c r="J530" s="240">
        <f>ROUND(I530*H530,2)</f>
        <v>0</v>
      </c>
      <c r="K530" s="236" t="s">
        <v>123</v>
      </c>
      <c r="L530" s="241"/>
      <c r="M530" s="242" t="s">
        <v>19</v>
      </c>
      <c r="N530" s="243" t="s">
        <v>43</v>
      </c>
      <c r="O530" s="84"/>
      <c r="P530" s="191">
        <f>O530*H530</f>
        <v>0</v>
      </c>
      <c r="Q530" s="191">
        <v>0</v>
      </c>
      <c r="R530" s="191">
        <f>Q530*H530</f>
        <v>0</v>
      </c>
      <c r="S530" s="191">
        <v>0</v>
      </c>
      <c r="T530" s="192">
        <f>S530*H530</f>
        <v>0</v>
      </c>
      <c r="U530" s="38"/>
      <c r="V530" s="38"/>
      <c r="W530" s="38"/>
      <c r="X530" s="38"/>
      <c r="Y530" s="38"/>
      <c r="Z530" s="38"/>
      <c r="AA530" s="38"/>
      <c r="AB530" s="38"/>
      <c r="AC530" s="38"/>
      <c r="AD530" s="38"/>
      <c r="AE530" s="38"/>
      <c r="AR530" s="193" t="s">
        <v>145</v>
      </c>
      <c r="AT530" s="193" t="s">
        <v>321</v>
      </c>
      <c r="AU530" s="193" t="s">
        <v>82</v>
      </c>
      <c r="AY530" s="17" t="s">
        <v>125</v>
      </c>
      <c r="BE530" s="194">
        <f>IF(N530="základní",J530,0)</f>
        <v>0</v>
      </c>
      <c r="BF530" s="194">
        <f>IF(N530="snížená",J530,0)</f>
        <v>0</v>
      </c>
      <c r="BG530" s="194">
        <f>IF(N530="zákl. přenesená",J530,0)</f>
        <v>0</v>
      </c>
      <c r="BH530" s="194">
        <f>IF(N530="sníž. přenesená",J530,0)</f>
        <v>0</v>
      </c>
      <c r="BI530" s="194">
        <f>IF(N530="nulová",J530,0)</f>
        <v>0</v>
      </c>
      <c r="BJ530" s="17" t="s">
        <v>80</v>
      </c>
      <c r="BK530" s="194">
        <f>ROUND(I530*H530,2)</f>
        <v>0</v>
      </c>
      <c r="BL530" s="17" t="s">
        <v>124</v>
      </c>
      <c r="BM530" s="193" t="s">
        <v>753</v>
      </c>
    </row>
    <row r="531" s="2" customFormat="1">
      <c r="A531" s="38"/>
      <c r="B531" s="39"/>
      <c r="C531" s="40"/>
      <c r="D531" s="195" t="s">
        <v>126</v>
      </c>
      <c r="E531" s="40"/>
      <c r="F531" s="196" t="s">
        <v>549</v>
      </c>
      <c r="G531" s="40"/>
      <c r="H531" s="40"/>
      <c r="I531" s="197"/>
      <c r="J531" s="40"/>
      <c r="K531" s="40"/>
      <c r="L531" s="44"/>
      <c r="M531" s="198"/>
      <c r="N531" s="199"/>
      <c r="O531" s="84"/>
      <c r="P531" s="84"/>
      <c r="Q531" s="84"/>
      <c r="R531" s="84"/>
      <c r="S531" s="84"/>
      <c r="T531" s="85"/>
      <c r="U531" s="38"/>
      <c r="V531" s="38"/>
      <c r="W531" s="38"/>
      <c r="X531" s="38"/>
      <c r="Y531" s="38"/>
      <c r="Z531" s="38"/>
      <c r="AA531" s="38"/>
      <c r="AB531" s="38"/>
      <c r="AC531" s="38"/>
      <c r="AD531" s="38"/>
      <c r="AE531" s="38"/>
      <c r="AT531" s="17" t="s">
        <v>126</v>
      </c>
      <c r="AU531" s="17" t="s">
        <v>82</v>
      </c>
    </row>
    <row r="532" s="11" customFormat="1">
      <c r="A532" s="11"/>
      <c r="B532" s="200"/>
      <c r="C532" s="201"/>
      <c r="D532" s="195" t="s">
        <v>135</v>
      </c>
      <c r="E532" s="202" t="s">
        <v>19</v>
      </c>
      <c r="F532" s="203" t="s">
        <v>754</v>
      </c>
      <c r="G532" s="201"/>
      <c r="H532" s="204">
        <v>2.5</v>
      </c>
      <c r="I532" s="205"/>
      <c r="J532" s="201"/>
      <c r="K532" s="201"/>
      <c r="L532" s="206"/>
      <c r="M532" s="207"/>
      <c r="N532" s="208"/>
      <c r="O532" s="208"/>
      <c r="P532" s="208"/>
      <c r="Q532" s="208"/>
      <c r="R532" s="208"/>
      <c r="S532" s="208"/>
      <c r="T532" s="209"/>
      <c r="U532" s="11"/>
      <c r="V532" s="11"/>
      <c r="W532" s="11"/>
      <c r="X532" s="11"/>
      <c r="Y532" s="11"/>
      <c r="Z532" s="11"/>
      <c r="AA532" s="11"/>
      <c r="AB532" s="11"/>
      <c r="AC532" s="11"/>
      <c r="AD532" s="11"/>
      <c r="AE532" s="11"/>
      <c r="AT532" s="210" t="s">
        <v>135</v>
      </c>
      <c r="AU532" s="210" t="s">
        <v>82</v>
      </c>
      <c r="AV532" s="11" t="s">
        <v>82</v>
      </c>
      <c r="AW532" s="11" t="s">
        <v>33</v>
      </c>
      <c r="AX532" s="11" t="s">
        <v>72</v>
      </c>
      <c r="AY532" s="210" t="s">
        <v>125</v>
      </c>
    </row>
    <row r="533" s="13" customFormat="1">
      <c r="A533" s="13"/>
      <c r="B533" s="221"/>
      <c r="C533" s="222"/>
      <c r="D533" s="195" t="s">
        <v>135</v>
      </c>
      <c r="E533" s="223" t="s">
        <v>19</v>
      </c>
      <c r="F533" s="224" t="s">
        <v>141</v>
      </c>
      <c r="G533" s="222"/>
      <c r="H533" s="225">
        <v>2.5</v>
      </c>
      <c r="I533" s="226"/>
      <c r="J533" s="222"/>
      <c r="K533" s="222"/>
      <c r="L533" s="227"/>
      <c r="M533" s="228"/>
      <c r="N533" s="229"/>
      <c r="O533" s="229"/>
      <c r="P533" s="229"/>
      <c r="Q533" s="229"/>
      <c r="R533" s="229"/>
      <c r="S533" s="229"/>
      <c r="T533" s="230"/>
      <c r="U533" s="13"/>
      <c r="V533" s="13"/>
      <c r="W533" s="13"/>
      <c r="X533" s="13"/>
      <c r="Y533" s="13"/>
      <c r="Z533" s="13"/>
      <c r="AA533" s="13"/>
      <c r="AB533" s="13"/>
      <c r="AC533" s="13"/>
      <c r="AD533" s="13"/>
      <c r="AE533" s="13"/>
      <c r="AT533" s="231" t="s">
        <v>135</v>
      </c>
      <c r="AU533" s="231" t="s">
        <v>82</v>
      </c>
      <c r="AV533" s="13" t="s">
        <v>124</v>
      </c>
      <c r="AW533" s="13" t="s">
        <v>33</v>
      </c>
      <c r="AX533" s="13" t="s">
        <v>80</v>
      </c>
      <c r="AY533" s="231" t="s">
        <v>125</v>
      </c>
    </row>
    <row r="534" s="2" customFormat="1" ht="55.5" customHeight="1">
      <c r="A534" s="38"/>
      <c r="B534" s="39"/>
      <c r="C534" s="182" t="s">
        <v>755</v>
      </c>
      <c r="D534" s="182" t="s">
        <v>119</v>
      </c>
      <c r="E534" s="183" t="s">
        <v>154</v>
      </c>
      <c r="F534" s="184" t="s">
        <v>155</v>
      </c>
      <c r="G534" s="185" t="s">
        <v>144</v>
      </c>
      <c r="H534" s="186">
        <v>8.5</v>
      </c>
      <c r="I534" s="187"/>
      <c r="J534" s="188">
        <f>ROUND(I534*H534,2)</f>
        <v>0</v>
      </c>
      <c r="K534" s="184" t="s">
        <v>123</v>
      </c>
      <c r="L534" s="44"/>
      <c r="M534" s="189" t="s">
        <v>19</v>
      </c>
      <c r="N534" s="190" t="s">
        <v>43</v>
      </c>
      <c r="O534" s="84"/>
      <c r="P534" s="191">
        <f>O534*H534</f>
        <v>0</v>
      </c>
      <c r="Q534" s="191">
        <v>0</v>
      </c>
      <c r="R534" s="191">
        <f>Q534*H534</f>
        <v>0</v>
      </c>
      <c r="S534" s="191">
        <v>0</v>
      </c>
      <c r="T534" s="192">
        <f>S534*H534</f>
        <v>0</v>
      </c>
      <c r="U534" s="38"/>
      <c r="V534" s="38"/>
      <c r="W534" s="38"/>
      <c r="X534" s="38"/>
      <c r="Y534" s="38"/>
      <c r="Z534" s="38"/>
      <c r="AA534" s="38"/>
      <c r="AB534" s="38"/>
      <c r="AC534" s="38"/>
      <c r="AD534" s="38"/>
      <c r="AE534" s="38"/>
      <c r="AR534" s="193" t="s">
        <v>124</v>
      </c>
      <c r="AT534" s="193" t="s">
        <v>119</v>
      </c>
      <c r="AU534" s="193" t="s">
        <v>82</v>
      </c>
      <c r="AY534" s="17" t="s">
        <v>125</v>
      </c>
      <c r="BE534" s="194">
        <f>IF(N534="základní",J534,0)</f>
        <v>0</v>
      </c>
      <c r="BF534" s="194">
        <f>IF(N534="snížená",J534,0)</f>
        <v>0</v>
      </c>
      <c r="BG534" s="194">
        <f>IF(N534="zákl. přenesená",J534,0)</f>
        <v>0</v>
      </c>
      <c r="BH534" s="194">
        <f>IF(N534="sníž. přenesená",J534,0)</f>
        <v>0</v>
      </c>
      <c r="BI534" s="194">
        <f>IF(N534="nulová",J534,0)</f>
        <v>0</v>
      </c>
      <c r="BJ534" s="17" t="s">
        <v>80</v>
      </c>
      <c r="BK534" s="194">
        <f>ROUND(I534*H534,2)</f>
        <v>0</v>
      </c>
      <c r="BL534" s="17" t="s">
        <v>124</v>
      </c>
      <c r="BM534" s="193" t="s">
        <v>756</v>
      </c>
    </row>
    <row r="535" s="2" customFormat="1">
      <c r="A535" s="38"/>
      <c r="B535" s="39"/>
      <c r="C535" s="40"/>
      <c r="D535" s="195" t="s">
        <v>126</v>
      </c>
      <c r="E535" s="40"/>
      <c r="F535" s="196" t="s">
        <v>155</v>
      </c>
      <c r="G535" s="40"/>
      <c r="H535" s="40"/>
      <c r="I535" s="197"/>
      <c r="J535" s="40"/>
      <c r="K535" s="40"/>
      <c r="L535" s="44"/>
      <c r="M535" s="198"/>
      <c r="N535" s="199"/>
      <c r="O535" s="84"/>
      <c r="P535" s="84"/>
      <c r="Q535" s="84"/>
      <c r="R535" s="84"/>
      <c r="S535" s="84"/>
      <c r="T535" s="85"/>
      <c r="U535" s="38"/>
      <c r="V535" s="38"/>
      <c r="W535" s="38"/>
      <c r="X535" s="38"/>
      <c r="Y535" s="38"/>
      <c r="Z535" s="38"/>
      <c r="AA535" s="38"/>
      <c r="AB535" s="38"/>
      <c r="AC535" s="38"/>
      <c r="AD535" s="38"/>
      <c r="AE535" s="38"/>
      <c r="AT535" s="17" t="s">
        <v>126</v>
      </c>
      <c r="AU535" s="17" t="s">
        <v>82</v>
      </c>
    </row>
    <row r="536" s="11" customFormat="1">
      <c r="A536" s="11"/>
      <c r="B536" s="200"/>
      <c r="C536" s="201"/>
      <c r="D536" s="195" t="s">
        <v>135</v>
      </c>
      <c r="E536" s="202" t="s">
        <v>19</v>
      </c>
      <c r="F536" s="203" t="s">
        <v>757</v>
      </c>
      <c r="G536" s="201"/>
      <c r="H536" s="204">
        <v>8.5</v>
      </c>
      <c r="I536" s="205"/>
      <c r="J536" s="201"/>
      <c r="K536" s="201"/>
      <c r="L536" s="206"/>
      <c r="M536" s="207"/>
      <c r="N536" s="208"/>
      <c r="O536" s="208"/>
      <c r="P536" s="208"/>
      <c r="Q536" s="208"/>
      <c r="R536" s="208"/>
      <c r="S536" s="208"/>
      <c r="T536" s="209"/>
      <c r="U536" s="11"/>
      <c r="V536" s="11"/>
      <c r="W536" s="11"/>
      <c r="X536" s="11"/>
      <c r="Y536" s="11"/>
      <c r="Z536" s="11"/>
      <c r="AA536" s="11"/>
      <c r="AB536" s="11"/>
      <c r="AC536" s="11"/>
      <c r="AD536" s="11"/>
      <c r="AE536" s="11"/>
      <c r="AT536" s="210" t="s">
        <v>135</v>
      </c>
      <c r="AU536" s="210" t="s">
        <v>82</v>
      </c>
      <c r="AV536" s="11" t="s">
        <v>82</v>
      </c>
      <c r="AW536" s="11" t="s">
        <v>33</v>
      </c>
      <c r="AX536" s="11" t="s">
        <v>72</v>
      </c>
      <c r="AY536" s="210" t="s">
        <v>125</v>
      </c>
    </row>
    <row r="537" s="13" customFormat="1">
      <c r="A537" s="13"/>
      <c r="B537" s="221"/>
      <c r="C537" s="222"/>
      <c r="D537" s="195" t="s">
        <v>135</v>
      </c>
      <c r="E537" s="223" t="s">
        <v>19</v>
      </c>
      <c r="F537" s="224" t="s">
        <v>141</v>
      </c>
      <c r="G537" s="222"/>
      <c r="H537" s="225">
        <v>8.5</v>
      </c>
      <c r="I537" s="226"/>
      <c r="J537" s="222"/>
      <c r="K537" s="222"/>
      <c r="L537" s="227"/>
      <c r="M537" s="228"/>
      <c r="N537" s="229"/>
      <c r="O537" s="229"/>
      <c r="P537" s="229"/>
      <c r="Q537" s="229"/>
      <c r="R537" s="229"/>
      <c r="S537" s="229"/>
      <c r="T537" s="230"/>
      <c r="U537" s="13"/>
      <c r="V537" s="13"/>
      <c r="W537" s="13"/>
      <c r="X537" s="13"/>
      <c r="Y537" s="13"/>
      <c r="Z537" s="13"/>
      <c r="AA537" s="13"/>
      <c r="AB537" s="13"/>
      <c r="AC537" s="13"/>
      <c r="AD537" s="13"/>
      <c r="AE537" s="13"/>
      <c r="AT537" s="231" t="s">
        <v>135</v>
      </c>
      <c r="AU537" s="231" t="s">
        <v>82</v>
      </c>
      <c r="AV537" s="13" t="s">
        <v>124</v>
      </c>
      <c r="AW537" s="13" t="s">
        <v>33</v>
      </c>
      <c r="AX537" s="13" t="s">
        <v>80</v>
      </c>
      <c r="AY537" s="231" t="s">
        <v>125</v>
      </c>
    </row>
    <row r="538" s="2" customFormat="1" ht="24.15" customHeight="1">
      <c r="A538" s="38"/>
      <c r="B538" s="39"/>
      <c r="C538" s="182" t="s">
        <v>597</v>
      </c>
      <c r="D538" s="182" t="s">
        <v>119</v>
      </c>
      <c r="E538" s="183" t="s">
        <v>554</v>
      </c>
      <c r="F538" s="184" t="s">
        <v>555</v>
      </c>
      <c r="G538" s="185" t="s">
        <v>170</v>
      </c>
      <c r="H538" s="186">
        <v>20</v>
      </c>
      <c r="I538" s="187"/>
      <c r="J538" s="188">
        <f>ROUND(I538*H538,2)</f>
        <v>0</v>
      </c>
      <c r="K538" s="184" t="s">
        <v>19</v>
      </c>
      <c r="L538" s="44"/>
      <c r="M538" s="189" t="s">
        <v>19</v>
      </c>
      <c r="N538" s="190" t="s">
        <v>43</v>
      </c>
      <c r="O538" s="84"/>
      <c r="P538" s="191">
        <f>O538*H538</f>
        <v>0</v>
      </c>
      <c r="Q538" s="191">
        <v>0</v>
      </c>
      <c r="R538" s="191">
        <f>Q538*H538</f>
        <v>0</v>
      </c>
      <c r="S538" s="191">
        <v>0</v>
      </c>
      <c r="T538" s="192">
        <f>S538*H538</f>
        <v>0</v>
      </c>
      <c r="U538" s="38"/>
      <c r="V538" s="38"/>
      <c r="W538" s="38"/>
      <c r="X538" s="38"/>
      <c r="Y538" s="38"/>
      <c r="Z538" s="38"/>
      <c r="AA538" s="38"/>
      <c r="AB538" s="38"/>
      <c r="AC538" s="38"/>
      <c r="AD538" s="38"/>
      <c r="AE538" s="38"/>
      <c r="AR538" s="193" t="s">
        <v>124</v>
      </c>
      <c r="AT538" s="193" t="s">
        <v>119</v>
      </c>
      <c r="AU538" s="193" t="s">
        <v>82</v>
      </c>
      <c r="AY538" s="17" t="s">
        <v>125</v>
      </c>
      <c r="BE538" s="194">
        <f>IF(N538="základní",J538,0)</f>
        <v>0</v>
      </c>
      <c r="BF538" s="194">
        <f>IF(N538="snížená",J538,0)</f>
        <v>0</v>
      </c>
      <c r="BG538" s="194">
        <f>IF(N538="zákl. přenesená",J538,0)</f>
        <v>0</v>
      </c>
      <c r="BH538" s="194">
        <f>IF(N538="sníž. přenesená",J538,0)</f>
        <v>0</v>
      </c>
      <c r="BI538" s="194">
        <f>IF(N538="nulová",J538,0)</f>
        <v>0</v>
      </c>
      <c r="BJ538" s="17" t="s">
        <v>80</v>
      </c>
      <c r="BK538" s="194">
        <f>ROUND(I538*H538,2)</f>
        <v>0</v>
      </c>
      <c r="BL538" s="17" t="s">
        <v>124</v>
      </c>
      <c r="BM538" s="193" t="s">
        <v>758</v>
      </c>
    </row>
    <row r="539" s="2" customFormat="1">
      <c r="A539" s="38"/>
      <c r="B539" s="39"/>
      <c r="C539" s="40"/>
      <c r="D539" s="195" t="s">
        <v>126</v>
      </c>
      <c r="E539" s="40"/>
      <c r="F539" s="196" t="s">
        <v>555</v>
      </c>
      <c r="G539" s="40"/>
      <c r="H539" s="40"/>
      <c r="I539" s="197"/>
      <c r="J539" s="40"/>
      <c r="K539" s="40"/>
      <c r="L539" s="44"/>
      <c r="M539" s="198"/>
      <c r="N539" s="199"/>
      <c r="O539" s="84"/>
      <c r="P539" s="84"/>
      <c r="Q539" s="84"/>
      <c r="R539" s="84"/>
      <c r="S539" s="84"/>
      <c r="T539" s="85"/>
      <c r="U539" s="38"/>
      <c r="V539" s="38"/>
      <c r="W539" s="38"/>
      <c r="X539" s="38"/>
      <c r="Y539" s="38"/>
      <c r="Z539" s="38"/>
      <c r="AA539" s="38"/>
      <c r="AB539" s="38"/>
      <c r="AC539" s="38"/>
      <c r="AD539" s="38"/>
      <c r="AE539" s="38"/>
      <c r="AT539" s="17" t="s">
        <v>126</v>
      </c>
      <c r="AU539" s="17" t="s">
        <v>82</v>
      </c>
    </row>
    <row r="540" s="11" customFormat="1">
      <c r="A540" s="11"/>
      <c r="B540" s="200"/>
      <c r="C540" s="201"/>
      <c r="D540" s="195" t="s">
        <v>135</v>
      </c>
      <c r="E540" s="202" t="s">
        <v>19</v>
      </c>
      <c r="F540" s="203" t="s">
        <v>759</v>
      </c>
      <c r="G540" s="201"/>
      <c r="H540" s="204">
        <v>20</v>
      </c>
      <c r="I540" s="205"/>
      <c r="J540" s="201"/>
      <c r="K540" s="201"/>
      <c r="L540" s="206"/>
      <c r="M540" s="207"/>
      <c r="N540" s="208"/>
      <c r="O540" s="208"/>
      <c r="P540" s="208"/>
      <c r="Q540" s="208"/>
      <c r="R540" s="208"/>
      <c r="S540" s="208"/>
      <c r="T540" s="209"/>
      <c r="U540" s="11"/>
      <c r="V540" s="11"/>
      <c r="W540" s="11"/>
      <c r="X540" s="11"/>
      <c r="Y540" s="11"/>
      <c r="Z540" s="11"/>
      <c r="AA540" s="11"/>
      <c r="AB540" s="11"/>
      <c r="AC540" s="11"/>
      <c r="AD540" s="11"/>
      <c r="AE540" s="11"/>
      <c r="AT540" s="210" t="s">
        <v>135</v>
      </c>
      <c r="AU540" s="210" t="s">
        <v>82</v>
      </c>
      <c r="AV540" s="11" t="s">
        <v>82</v>
      </c>
      <c r="AW540" s="11" t="s">
        <v>33</v>
      </c>
      <c r="AX540" s="11" t="s">
        <v>72</v>
      </c>
      <c r="AY540" s="210" t="s">
        <v>125</v>
      </c>
    </row>
    <row r="541" s="13" customFormat="1">
      <c r="A541" s="13"/>
      <c r="B541" s="221"/>
      <c r="C541" s="222"/>
      <c r="D541" s="195" t="s">
        <v>135</v>
      </c>
      <c r="E541" s="223" t="s">
        <v>19</v>
      </c>
      <c r="F541" s="224" t="s">
        <v>141</v>
      </c>
      <c r="G541" s="222"/>
      <c r="H541" s="225">
        <v>20</v>
      </c>
      <c r="I541" s="226"/>
      <c r="J541" s="222"/>
      <c r="K541" s="222"/>
      <c r="L541" s="227"/>
      <c r="M541" s="228"/>
      <c r="N541" s="229"/>
      <c r="O541" s="229"/>
      <c r="P541" s="229"/>
      <c r="Q541" s="229"/>
      <c r="R541" s="229"/>
      <c r="S541" s="229"/>
      <c r="T541" s="230"/>
      <c r="U541" s="13"/>
      <c r="V541" s="13"/>
      <c r="W541" s="13"/>
      <c r="X541" s="13"/>
      <c r="Y541" s="13"/>
      <c r="Z541" s="13"/>
      <c r="AA541" s="13"/>
      <c r="AB541" s="13"/>
      <c r="AC541" s="13"/>
      <c r="AD541" s="13"/>
      <c r="AE541" s="13"/>
      <c r="AT541" s="231" t="s">
        <v>135</v>
      </c>
      <c r="AU541" s="231" t="s">
        <v>82</v>
      </c>
      <c r="AV541" s="13" t="s">
        <v>124</v>
      </c>
      <c r="AW541" s="13" t="s">
        <v>33</v>
      </c>
      <c r="AX541" s="13" t="s">
        <v>80</v>
      </c>
      <c r="AY541" s="231" t="s">
        <v>125</v>
      </c>
    </row>
    <row r="542" s="2" customFormat="1" ht="24.15" customHeight="1">
      <c r="A542" s="38"/>
      <c r="B542" s="39"/>
      <c r="C542" s="182" t="s">
        <v>760</v>
      </c>
      <c r="D542" s="182" t="s">
        <v>119</v>
      </c>
      <c r="E542" s="183" t="s">
        <v>558</v>
      </c>
      <c r="F542" s="184" t="s">
        <v>559</v>
      </c>
      <c r="G542" s="185" t="s">
        <v>170</v>
      </c>
      <c r="H542" s="186">
        <v>20</v>
      </c>
      <c r="I542" s="187"/>
      <c r="J542" s="188">
        <f>ROUND(I542*H542,2)</f>
        <v>0</v>
      </c>
      <c r="K542" s="184" t="s">
        <v>19</v>
      </c>
      <c r="L542" s="44"/>
      <c r="M542" s="189" t="s">
        <v>19</v>
      </c>
      <c r="N542" s="190" t="s">
        <v>43</v>
      </c>
      <c r="O542" s="84"/>
      <c r="P542" s="191">
        <f>O542*H542</f>
        <v>0</v>
      </c>
      <c r="Q542" s="191">
        <v>0</v>
      </c>
      <c r="R542" s="191">
        <f>Q542*H542</f>
        <v>0</v>
      </c>
      <c r="S542" s="191">
        <v>0</v>
      </c>
      <c r="T542" s="192">
        <f>S542*H542</f>
        <v>0</v>
      </c>
      <c r="U542" s="38"/>
      <c r="V542" s="38"/>
      <c r="W542" s="38"/>
      <c r="X542" s="38"/>
      <c r="Y542" s="38"/>
      <c r="Z542" s="38"/>
      <c r="AA542" s="38"/>
      <c r="AB542" s="38"/>
      <c r="AC542" s="38"/>
      <c r="AD542" s="38"/>
      <c r="AE542" s="38"/>
      <c r="AR542" s="193" t="s">
        <v>124</v>
      </c>
      <c r="AT542" s="193" t="s">
        <v>119</v>
      </c>
      <c r="AU542" s="193" t="s">
        <v>82</v>
      </c>
      <c r="AY542" s="17" t="s">
        <v>125</v>
      </c>
      <c r="BE542" s="194">
        <f>IF(N542="základní",J542,0)</f>
        <v>0</v>
      </c>
      <c r="BF542" s="194">
        <f>IF(N542="snížená",J542,0)</f>
        <v>0</v>
      </c>
      <c r="BG542" s="194">
        <f>IF(N542="zákl. přenesená",J542,0)</f>
        <v>0</v>
      </c>
      <c r="BH542" s="194">
        <f>IF(N542="sníž. přenesená",J542,0)</f>
        <v>0</v>
      </c>
      <c r="BI542" s="194">
        <f>IF(N542="nulová",J542,0)</f>
        <v>0</v>
      </c>
      <c r="BJ542" s="17" t="s">
        <v>80</v>
      </c>
      <c r="BK542" s="194">
        <f>ROUND(I542*H542,2)</f>
        <v>0</v>
      </c>
      <c r="BL542" s="17" t="s">
        <v>124</v>
      </c>
      <c r="BM542" s="193" t="s">
        <v>761</v>
      </c>
    </row>
    <row r="543" s="2" customFormat="1">
      <c r="A543" s="38"/>
      <c r="B543" s="39"/>
      <c r="C543" s="40"/>
      <c r="D543" s="195" t="s">
        <v>126</v>
      </c>
      <c r="E543" s="40"/>
      <c r="F543" s="196" t="s">
        <v>559</v>
      </c>
      <c r="G543" s="40"/>
      <c r="H543" s="40"/>
      <c r="I543" s="197"/>
      <c r="J543" s="40"/>
      <c r="K543" s="40"/>
      <c r="L543" s="44"/>
      <c r="M543" s="198"/>
      <c r="N543" s="199"/>
      <c r="O543" s="84"/>
      <c r="P543" s="84"/>
      <c r="Q543" s="84"/>
      <c r="R543" s="84"/>
      <c r="S543" s="84"/>
      <c r="T543" s="85"/>
      <c r="U543" s="38"/>
      <c r="V543" s="38"/>
      <c r="W543" s="38"/>
      <c r="X543" s="38"/>
      <c r="Y543" s="38"/>
      <c r="Z543" s="38"/>
      <c r="AA543" s="38"/>
      <c r="AB543" s="38"/>
      <c r="AC543" s="38"/>
      <c r="AD543" s="38"/>
      <c r="AE543" s="38"/>
      <c r="AT543" s="17" t="s">
        <v>126</v>
      </c>
      <c r="AU543" s="17" t="s">
        <v>82</v>
      </c>
    </row>
    <row r="544" s="11" customFormat="1">
      <c r="A544" s="11"/>
      <c r="B544" s="200"/>
      <c r="C544" s="201"/>
      <c r="D544" s="195" t="s">
        <v>135</v>
      </c>
      <c r="E544" s="202" t="s">
        <v>19</v>
      </c>
      <c r="F544" s="203" t="s">
        <v>759</v>
      </c>
      <c r="G544" s="201"/>
      <c r="H544" s="204">
        <v>20</v>
      </c>
      <c r="I544" s="205"/>
      <c r="J544" s="201"/>
      <c r="K544" s="201"/>
      <c r="L544" s="206"/>
      <c r="M544" s="207"/>
      <c r="N544" s="208"/>
      <c r="O544" s="208"/>
      <c r="P544" s="208"/>
      <c r="Q544" s="208"/>
      <c r="R544" s="208"/>
      <c r="S544" s="208"/>
      <c r="T544" s="209"/>
      <c r="U544" s="11"/>
      <c r="V544" s="11"/>
      <c r="W544" s="11"/>
      <c r="X544" s="11"/>
      <c r="Y544" s="11"/>
      <c r="Z544" s="11"/>
      <c r="AA544" s="11"/>
      <c r="AB544" s="11"/>
      <c r="AC544" s="11"/>
      <c r="AD544" s="11"/>
      <c r="AE544" s="11"/>
      <c r="AT544" s="210" t="s">
        <v>135</v>
      </c>
      <c r="AU544" s="210" t="s">
        <v>82</v>
      </c>
      <c r="AV544" s="11" t="s">
        <v>82</v>
      </c>
      <c r="AW544" s="11" t="s">
        <v>33</v>
      </c>
      <c r="AX544" s="11" t="s">
        <v>72</v>
      </c>
      <c r="AY544" s="210" t="s">
        <v>125</v>
      </c>
    </row>
    <row r="545" s="13" customFormat="1">
      <c r="A545" s="13"/>
      <c r="B545" s="221"/>
      <c r="C545" s="222"/>
      <c r="D545" s="195" t="s">
        <v>135</v>
      </c>
      <c r="E545" s="223" t="s">
        <v>19</v>
      </c>
      <c r="F545" s="224" t="s">
        <v>141</v>
      </c>
      <c r="G545" s="222"/>
      <c r="H545" s="225">
        <v>20</v>
      </c>
      <c r="I545" s="226"/>
      <c r="J545" s="222"/>
      <c r="K545" s="222"/>
      <c r="L545" s="227"/>
      <c r="M545" s="228"/>
      <c r="N545" s="229"/>
      <c r="O545" s="229"/>
      <c r="P545" s="229"/>
      <c r="Q545" s="229"/>
      <c r="R545" s="229"/>
      <c r="S545" s="229"/>
      <c r="T545" s="230"/>
      <c r="U545" s="13"/>
      <c r="V545" s="13"/>
      <c r="W545" s="13"/>
      <c r="X545" s="13"/>
      <c r="Y545" s="13"/>
      <c r="Z545" s="13"/>
      <c r="AA545" s="13"/>
      <c r="AB545" s="13"/>
      <c r="AC545" s="13"/>
      <c r="AD545" s="13"/>
      <c r="AE545" s="13"/>
      <c r="AT545" s="231" t="s">
        <v>135</v>
      </c>
      <c r="AU545" s="231" t="s">
        <v>82</v>
      </c>
      <c r="AV545" s="13" t="s">
        <v>124</v>
      </c>
      <c r="AW545" s="13" t="s">
        <v>33</v>
      </c>
      <c r="AX545" s="13" t="s">
        <v>80</v>
      </c>
      <c r="AY545" s="231" t="s">
        <v>125</v>
      </c>
    </row>
    <row r="546" s="14" customFormat="1" ht="22.8" customHeight="1">
      <c r="A546" s="14"/>
      <c r="B546" s="244"/>
      <c r="C546" s="245"/>
      <c r="D546" s="246" t="s">
        <v>71</v>
      </c>
      <c r="E546" s="268" t="s">
        <v>762</v>
      </c>
      <c r="F546" s="268" t="s">
        <v>763</v>
      </c>
      <c r="G546" s="245"/>
      <c r="H546" s="245"/>
      <c r="I546" s="248"/>
      <c r="J546" s="269">
        <f>BK546</f>
        <v>0</v>
      </c>
      <c r="K546" s="245"/>
      <c r="L546" s="250"/>
      <c r="M546" s="251"/>
      <c r="N546" s="252"/>
      <c r="O546" s="252"/>
      <c r="P546" s="253">
        <f>SUM(P547:P600)</f>
        <v>0</v>
      </c>
      <c r="Q546" s="252"/>
      <c r="R546" s="253">
        <f>SUM(R547:R600)</f>
        <v>0</v>
      </c>
      <c r="S546" s="252"/>
      <c r="T546" s="254">
        <f>SUM(T547:T600)</f>
        <v>0</v>
      </c>
      <c r="U546" s="14"/>
      <c r="V546" s="14"/>
      <c r="W546" s="14"/>
      <c r="X546" s="14"/>
      <c r="Y546" s="14"/>
      <c r="Z546" s="14"/>
      <c r="AA546" s="14"/>
      <c r="AB546" s="14"/>
      <c r="AC546" s="14"/>
      <c r="AD546" s="14"/>
      <c r="AE546" s="14"/>
      <c r="AR546" s="255" t="s">
        <v>80</v>
      </c>
      <c r="AT546" s="256" t="s">
        <v>71</v>
      </c>
      <c r="AU546" s="256" t="s">
        <v>80</v>
      </c>
      <c r="AY546" s="255" t="s">
        <v>125</v>
      </c>
      <c r="BK546" s="257">
        <f>SUM(BK547:BK600)</f>
        <v>0</v>
      </c>
    </row>
    <row r="547" s="2" customFormat="1" ht="24.15" customHeight="1">
      <c r="A547" s="38"/>
      <c r="B547" s="39"/>
      <c r="C547" s="182" t="s">
        <v>598</v>
      </c>
      <c r="D547" s="182" t="s">
        <v>119</v>
      </c>
      <c r="E547" s="183" t="s">
        <v>563</v>
      </c>
      <c r="F547" s="184" t="s">
        <v>564</v>
      </c>
      <c r="G547" s="185" t="s">
        <v>230</v>
      </c>
      <c r="H547" s="186">
        <v>3</v>
      </c>
      <c r="I547" s="187"/>
      <c r="J547" s="188">
        <f>ROUND(I547*H547,2)</f>
        <v>0</v>
      </c>
      <c r="K547" s="184" t="s">
        <v>123</v>
      </c>
      <c r="L547" s="44"/>
      <c r="M547" s="189" t="s">
        <v>19</v>
      </c>
      <c r="N547" s="190" t="s">
        <v>43</v>
      </c>
      <c r="O547" s="84"/>
      <c r="P547" s="191">
        <f>O547*H547</f>
        <v>0</v>
      </c>
      <c r="Q547" s="191">
        <v>0</v>
      </c>
      <c r="R547" s="191">
        <f>Q547*H547</f>
        <v>0</v>
      </c>
      <c r="S547" s="191">
        <v>0</v>
      </c>
      <c r="T547" s="192">
        <f>S547*H547</f>
        <v>0</v>
      </c>
      <c r="U547" s="38"/>
      <c r="V547" s="38"/>
      <c r="W547" s="38"/>
      <c r="X547" s="38"/>
      <c r="Y547" s="38"/>
      <c r="Z547" s="38"/>
      <c r="AA547" s="38"/>
      <c r="AB547" s="38"/>
      <c r="AC547" s="38"/>
      <c r="AD547" s="38"/>
      <c r="AE547" s="38"/>
      <c r="AR547" s="193" t="s">
        <v>124</v>
      </c>
      <c r="AT547" s="193" t="s">
        <v>119</v>
      </c>
      <c r="AU547" s="193" t="s">
        <v>82</v>
      </c>
      <c r="AY547" s="17" t="s">
        <v>125</v>
      </c>
      <c r="BE547" s="194">
        <f>IF(N547="základní",J547,0)</f>
        <v>0</v>
      </c>
      <c r="BF547" s="194">
        <f>IF(N547="snížená",J547,0)</f>
        <v>0</v>
      </c>
      <c r="BG547" s="194">
        <f>IF(N547="zákl. přenesená",J547,0)</f>
        <v>0</v>
      </c>
      <c r="BH547" s="194">
        <f>IF(N547="sníž. přenesená",J547,0)</f>
        <v>0</v>
      </c>
      <c r="BI547" s="194">
        <f>IF(N547="nulová",J547,0)</f>
        <v>0</v>
      </c>
      <c r="BJ547" s="17" t="s">
        <v>80</v>
      </c>
      <c r="BK547" s="194">
        <f>ROUND(I547*H547,2)</f>
        <v>0</v>
      </c>
      <c r="BL547" s="17" t="s">
        <v>124</v>
      </c>
      <c r="BM547" s="193" t="s">
        <v>764</v>
      </c>
    </row>
    <row r="548" s="2" customFormat="1">
      <c r="A548" s="38"/>
      <c r="B548" s="39"/>
      <c r="C548" s="40"/>
      <c r="D548" s="195" t="s">
        <v>126</v>
      </c>
      <c r="E548" s="40"/>
      <c r="F548" s="196" t="s">
        <v>564</v>
      </c>
      <c r="G548" s="40"/>
      <c r="H548" s="40"/>
      <c r="I548" s="197"/>
      <c r="J548" s="40"/>
      <c r="K548" s="40"/>
      <c r="L548" s="44"/>
      <c r="M548" s="198"/>
      <c r="N548" s="199"/>
      <c r="O548" s="84"/>
      <c r="P548" s="84"/>
      <c r="Q548" s="84"/>
      <c r="R548" s="84"/>
      <c r="S548" s="84"/>
      <c r="T548" s="85"/>
      <c r="U548" s="38"/>
      <c r="V548" s="38"/>
      <c r="W548" s="38"/>
      <c r="X548" s="38"/>
      <c r="Y548" s="38"/>
      <c r="Z548" s="38"/>
      <c r="AA548" s="38"/>
      <c r="AB548" s="38"/>
      <c r="AC548" s="38"/>
      <c r="AD548" s="38"/>
      <c r="AE548" s="38"/>
      <c r="AT548" s="17" t="s">
        <v>126</v>
      </c>
      <c r="AU548" s="17" t="s">
        <v>82</v>
      </c>
    </row>
    <row r="549" s="11" customFormat="1">
      <c r="A549" s="11"/>
      <c r="B549" s="200"/>
      <c r="C549" s="201"/>
      <c r="D549" s="195" t="s">
        <v>135</v>
      </c>
      <c r="E549" s="202" t="s">
        <v>19</v>
      </c>
      <c r="F549" s="203" t="s">
        <v>765</v>
      </c>
      <c r="G549" s="201"/>
      <c r="H549" s="204">
        <v>3</v>
      </c>
      <c r="I549" s="205"/>
      <c r="J549" s="201"/>
      <c r="K549" s="201"/>
      <c r="L549" s="206"/>
      <c r="M549" s="207"/>
      <c r="N549" s="208"/>
      <c r="O549" s="208"/>
      <c r="P549" s="208"/>
      <c r="Q549" s="208"/>
      <c r="R549" s="208"/>
      <c r="S549" s="208"/>
      <c r="T549" s="209"/>
      <c r="U549" s="11"/>
      <c r="V549" s="11"/>
      <c r="W549" s="11"/>
      <c r="X549" s="11"/>
      <c r="Y549" s="11"/>
      <c r="Z549" s="11"/>
      <c r="AA549" s="11"/>
      <c r="AB549" s="11"/>
      <c r="AC549" s="11"/>
      <c r="AD549" s="11"/>
      <c r="AE549" s="11"/>
      <c r="AT549" s="210" t="s">
        <v>135</v>
      </c>
      <c r="AU549" s="210" t="s">
        <v>82</v>
      </c>
      <c r="AV549" s="11" t="s">
        <v>82</v>
      </c>
      <c r="AW549" s="11" t="s">
        <v>33</v>
      </c>
      <c r="AX549" s="11" t="s">
        <v>72</v>
      </c>
      <c r="AY549" s="210" t="s">
        <v>125</v>
      </c>
    </row>
    <row r="550" s="13" customFormat="1">
      <c r="A550" s="13"/>
      <c r="B550" s="221"/>
      <c r="C550" s="222"/>
      <c r="D550" s="195" t="s">
        <v>135</v>
      </c>
      <c r="E550" s="223" t="s">
        <v>19</v>
      </c>
      <c r="F550" s="224" t="s">
        <v>141</v>
      </c>
      <c r="G550" s="222"/>
      <c r="H550" s="225">
        <v>3</v>
      </c>
      <c r="I550" s="226"/>
      <c r="J550" s="222"/>
      <c r="K550" s="222"/>
      <c r="L550" s="227"/>
      <c r="M550" s="228"/>
      <c r="N550" s="229"/>
      <c r="O550" s="229"/>
      <c r="P550" s="229"/>
      <c r="Q550" s="229"/>
      <c r="R550" s="229"/>
      <c r="S550" s="229"/>
      <c r="T550" s="230"/>
      <c r="U550" s="13"/>
      <c r="V550" s="13"/>
      <c r="W550" s="13"/>
      <c r="X550" s="13"/>
      <c r="Y550" s="13"/>
      <c r="Z550" s="13"/>
      <c r="AA550" s="13"/>
      <c r="AB550" s="13"/>
      <c r="AC550" s="13"/>
      <c r="AD550" s="13"/>
      <c r="AE550" s="13"/>
      <c r="AT550" s="231" t="s">
        <v>135</v>
      </c>
      <c r="AU550" s="231" t="s">
        <v>82</v>
      </c>
      <c r="AV550" s="13" t="s">
        <v>124</v>
      </c>
      <c r="AW550" s="13" t="s">
        <v>33</v>
      </c>
      <c r="AX550" s="13" t="s">
        <v>80</v>
      </c>
      <c r="AY550" s="231" t="s">
        <v>125</v>
      </c>
    </row>
    <row r="551" s="2" customFormat="1" ht="21.75" customHeight="1">
      <c r="A551" s="38"/>
      <c r="B551" s="39"/>
      <c r="C551" s="182" t="s">
        <v>766</v>
      </c>
      <c r="D551" s="182" t="s">
        <v>119</v>
      </c>
      <c r="E551" s="183" t="s">
        <v>527</v>
      </c>
      <c r="F551" s="184" t="s">
        <v>528</v>
      </c>
      <c r="G551" s="185" t="s">
        <v>170</v>
      </c>
      <c r="H551" s="186">
        <v>5.25</v>
      </c>
      <c r="I551" s="187"/>
      <c r="J551" s="188">
        <f>ROUND(I551*H551,2)</f>
        <v>0</v>
      </c>
      <c r="K551" s="184" t="s">
        <v>123</v>
      </c>
      <c r="L551" s="44"/>
      <c r="M551" s="189" t="s">
        <v>19</v>
      </c>
      <c r="N551" s="190" t="s">
        <v>43</v>
      </c>
      <c r="O551" s="84"/>
      <c r="P551" s="191">
        <f>O551*H551</f>
        <v>0</v>
      </c>
      <c r="Q551" s="191">
        <v>0</v>
      </c>
      <c r="R551" s="191">
        <f>Q551*H551</f>
        <v>0</v>
      </c>
      <c r="S551" s="191">
        <v>0</v>
      </c>
      <c r="T551" s="192">
        <f>S551*H551</f>
        <v>0</v>
      </c>
      <c r="U551" s="38"/>
      <c r="V551" s="38"/>
      <c r="W551" s="38"/>
      <c r="X551" s="38"/>
      <c r="Y551" s="38"/>
      <c r="Z551" s="38"/>
      <c r="AA551" s="38"/>
      <c r="AB551" s="38"/>
      <c r="AC551" s="38"/>
      <c r="AD551" s="38"/>
      <c r="AE551" s="38"/>
      <c r="AR551" s="193" t="s">
        <v>124</v>
      </c>
      <c r="AT551" s="193" t="s">
        <v>119</v>
      </c>
      <c r="AU551" s="193" t="s">
        <v>82</v>
      </c>
      <c r="AY551" s="17" t="s">
        <v>125</v>
      </c>
      <c r="BE551" s="194">
        <f>IF(N551="základní",J551,0)</f>
        <v>0</v>
      </c>
      <c r="BF551" s="194">
        <f>IF(N551="snížená",J551,0)</f>
        <v>0</v>
      </c>
      <c r="BG551" s="194">
        <f>IF(N551="zákl. přenesená",J551,0)</f>
        <v>0</v>
      </c>
      <c r="BH551" s="194">
        <f>IF(N551="sníž. přenesená",J551,0)</f>
        <v>0</v>
      </c>
      <c r="BI551" s="194">
        <f>IF(N551="nulová",J551,0)</f>
        <v>0</v>
      </c>
      <c r="BJ551" s="17" t="s">
        <v>80</v>
      </c>
      <c r="BK551" s="194">
        <f>ROUND(I551*H551,2)</f>
        <v>0</v>
      </c>
      <c r="BL551" s="17" t="s">
        <v>124</v>
      </c>
      <c r="BM551" s="193" t="s">
        <v>767</v>
      </c>
    </row>
    <row r="552" s="2" customFormat="1">
      <c r="A552" s="38"/>
      <c r="B552" s="39"/>
      <c r="C552" s="40"/>
      <c r="D552" s="195" t="s">
        <v>126</v>
      </c>
      <c r="E552" s="40"/>
      <c r="F552" s="196" t="s">
        <v>528</v>
      </c>
      <c r="G552" s="40"/>
      <c r="H552" s="40"/>
      <c r="I552" s="197"/>
      <c r="J552" s="40"/>
      <c r="K552" s="40"/>
      <c r="L552" s="44"/>
      <c r="M552" s="198"/>
      <c r="N552" s="199"/>
      <c r="O552" s="84"/>
      <c r="P552" s="84"/>
      <c r="Q552" s="84"/>
      <c r="R552" s="84"/>
      <c r="S552" s="84"/>
      <c r="T552" s="85"/>
      <c r="U552" s="38"/>
      <c r="V552" s="38"/>
      <c r="W552" s="38"/>
      <c r="X552" s="38"/>
      <c r="Y552" s="38"/>
      <c r="Z552" s="38"/>
      <c r="AA552" s="38"/>
      <c r="AB552" s="38"/>
      <c r="AC552" s="38"/>
      <c r="AD552" s="38"/>
      <c r="AE552" s="38"/>
      <c r="AT552" s="17" t="s">
        <v>126</v>
      </c>
      <c r="AU552" s="17" t="s">
        <v>82</v>
      </c>
    </row>
    <row r="553" s="11" customFormat="1">
      <c r="A553" s="11"/>
      <c r="B553" s="200"/>
      <c r="C553" s="201"/>
      <c r="D553" s="195" t="s">
        <v>135</v>
      </c>
      <c r="E553" s="202" t="s">
        <v>19</v>
      </c>
      <c r="F553" s="203" t="s">
        <v>529</v>
      </c>
      <c r="G553" s="201"/>
      <c r="H553" s="204">
        <v>5.25</v>
      </c>
      <c r="I553" s="205"/>
      <c r="J553" s="201"/>
      <c r="K553" s="201"/>
      <c r="L553" s="206"/>
      <c r="M553" s="207"/>
      <c r="N553" s="208"/>
      <c r="O553" s="208"/>
      <c r="P553" s="208"/>
      <c r="Q553" s="208"/>
      <c r="R553" s="208"/>
      <c r="S553" s="208"/>
      <c r="T553" s="209"/>
      <c r="U553" s="11"/>
      <c r="V553" s="11"/>
      <c r="W553" s="11"/>
      <c r="X553" s="11"/>
      <c r="Y553" s="11"/>
      <c r="Z553" s="11"/>
      <c r="AA553" s="11"/>
      <c r="AB553" s="11"/>
      <c r="AC553" s="11"/>
      <c r="AD553" s="11"/>
      <c r="AE553" s="11"/>
      <c r="AT553" s="210" t="s">
        <v>135</v>
      </c>
      <c r="AU553" s="210" t="s">
        <v>82</v>
      </c>
      <c r="AV553" s="11" t="s">
        <v>82</v>
      </c>
      <c r="AW553" s="11" t="s">
        <v>33</v>
      </c>
      <c r="AX553" s="11" t="s">
        <v>72</v>
      </c>
      <c r="AY553" s="210" t="s">
        <v>125</v>
      </c>
    </row>
    <row r="554" s="13" customFormat="1">
      <c r="A554" s="13"/>
      <c r="B554" s="221"/>
      <c r="C554" s="222"/>
      <c r="D554" s="195" t="s">
        <v>135</v>
      </c>
      <c r="E554" s="223" t="s">
        <v>19</v>
      </c>
      <c r="F554" s="224" t="s">
        <v>141</v>
      </c>
      <c r="G554" s="222"/>
      <c r="H554" s="225">
        <v>5.25</v>
      </c>
      <c r="I554" s="226"/>
      <c r="J554" s="222"/>
      <c r="K554" s="222"/>
      <c r="L554" s="227"/>
      <c r="M554" s="228"/>
      <c r="N554" s="229"/>
      <c r="O554" s="229"/>
      <c r="P554" s="229"/>
      <c r="Q554" s="229"/>
      <c r="R554" s="229"/>
      <c r="S554" s="229"/>
      <c r="T554" s="230"/>
      <c r="U554" s="13"/>
      <c r="V554" s="13"/>
      <c r="W554" s="13"/>
      <c r="X554" s="13"/>
      <c r="Y554" s="13"/>
      <c r="Z554" s="13"/>
      <c r="AA554" s="13"/>
      <c r="AB554" s="13"/>
      <c r="AC554" s="13"/>
      <c r="AD554" s="13"/>
      <c r="AE554" s="13"/>
      <c r="AT554" s="231" t="s">
        <v>135</v>
      </c>
      <c r="AU554" s="231" t="s">
        <v>82</v>
      </c>
      <c r="AV554" s="13" t="s">
        <v>124</v>
      </c>
      <c r="AW554" s="13" t="s">
        <v>33</v>
      </c>
      <c r="AX554" s="13" t="s">
        <v>80</v>
      </c>
      <c r="AY554" s="231" t="s">
        <v>125</v>
      </c>
    </row>
    <row r="555" s="2" customFormat="1" ht="21.75" customHeight="1">
      <c r="A555" s="38"/>
      <c r="B555" s="39"/>
      <c r="C555" s="182" t="s">
        <v>600</v>
      </c>
      <c r="D555" s="182" t="s">
        <v>119</v>
      </c>
      <c r="E555" s="183" t="s">
        <v>530</v>
      </c>
      <c r="F555" s="184" t="s">
        <v>531</v>
      </c>
      <c r="G555" s="185" t="s">
        <v>170</v>
      </c>
      <c r="H555" s="186">
        <v>10</v>
      </c>
      <c r="I555" s="187"/>
      <c r="J555" s="188">
        <f>ROUND(I555*H555,2)</f>
        <v>0</v>
      </c>
      <c r="K555" s="184" t="s">
        <v>123</v>
      </c>
      <c r="L555" s="44"/>
      <c r="M555" s="189" t="s">
        <v>19</v>
      </c>
      <c r="N555" s="190" t="s">
        <v>43</v>
      </c>
      <c r="O555" s="84"/>
      <c r="P555" s="191">
        <f>O555*H555</f>
        <v>0</v>
      </c>
      <c r="Q555" s="191">
        <v>0</v>
      </c>
      <c r="R555" s="191">
        <f>Q555*H555</f>
        <v>0</v>
      </c>
      <c r="S555" s="191">
        <v>0</v>
      </c>
      <c r="T555" s="192">
        <f>S555*H555</f>
        <v>0</v>
      </c>
      <c r="U555" s="38"/>
      <c r="V555" s="38"/>
      <c r="W555" s="38"/>
      <c r="X555" s="38"/>
      <c r="Y555" s="38"/>
      <c r="Z555" s="38"/>
      <c r="AA555" s="38"/>
      <c r="AB555" s="38"/>
      <c r="AC555" s="38"/>
      <c r="AD555" s="38"/>
      <c r="AE555" s="38"/>
      <c r="AR555" s="193" t="s">
        <v>124</v>
      </c>
      <c r="AT555" s="193" t="s">
        <v>119</v>
      </c>
      <c r="AU555" s="193" t="s">
        <v>82</v>
      </c>
      <c r="AY555" s="17" t="s">
        <v>125</v>
      </c>
      <c r="BE555" s="194">
        <f>IF(N555="základní",J555,0)</f>
        <v>0</v>
      </c>
      <c r="BF555" s="194">
        <f>IF(N555="snížená",J555,0)</f>
        <v>0</v>
      </c>
      <c r="BG555" s="194">
        <f>IF(N555="zákl. přenesená",J555,0)</f>
        <v>0</v>
      </c>
      <c r="BH555" s="194">
        <f>IF(N555="sníž. přenesená",J555,0)</f>
        <v>0</v>
      </c>
      <c r="BI555" s="194">
        <f>IF(N555="nulová",J555,0)</f>
        <v>0</v>
      </c>
      <c r="BJ555" s="17" t="s">
        <v>80</v>
      </c>
      <c r="BK555" s="194">
        <f>ROUND(I555*H555,2)</f>
        <v>0</v>
      </c>
      <c r="BL555" s="17" t="s">
        <v>124</v>
      </c>
      <c r="BM555" s="193" t="s">
        <v>768</v>
      </c>
    </row>
    <row r="556" s="2" customFormat="1">
      <c r="A556" s="38"/>
      <c r="B556" s="39"/>
      <c r="C556" s="40"/>
      <c r="D556" s="195" t="s">
        <v>126</v>
      </c>
      <c r="E556" s="40"/>
      <c r="F556" s="196" t="s">
        <v>531</v>
      </c>
      <c r="G556" s="40"/>
      <c r="H556" s="40"/>
      <c r="I556" s="197"/>
      <c r="J556" s="40"/>
      <c r="K556" s="40"/>
      <c r="L556" s="44"/>
      <c r="M556" s="198"/>
      <c r="N556" s="199"/>
      <c r="O556" s="84"/>
      <c r="P556" s="84"/>
      <c r="Q556" s="84"/>
      <c r="R556" s="84"/>
      <c r="S556" s="84"/>
      <c r="T556" s="85"/>
      <c r="U556" s="38"/>
      <c r="V556" s="38"/>
      <c r="W556" s="38"/>
      <c r="X556" s="38"/>
      <c r="Y556" s="38"/>
      <c r="Z556" s="38"/>
      <c r="AA556" s="38"/>
      <c r="AB556" s="38"/>
      <c r="AC556" s="38"/>
      <c r="AD556" s="38"/>
      <c r="AE556" s="38"/>
      <c r="AT556" s="17" t="s">
        <v>126</v>
      </c>
      <c r="AU556" s="17" t="s">
        <v>82</v>
      </c>
    </row>
    <row r="557" s="11" customFormat="1">
      <c r="A557" s="11"/>
      <c r="B557" s="200"/>
      <c r="C557" s="201"/>
      <c r="D557" s="195" t="s">
        <v>135</v>
      </c>
      <c r="E557" s="202" t="s">
        <v>19</v>
      </c>
      <c r="F557" s="203" t="s">
        <v>688</v>
      </c>
      <c r="G557" s="201"/>
      <c r="H557" s="204">
        <v>10</v>
      </c>
      <c r="I557" s="205"/>
      <c r="J557" s="201"/>
      <c r="K557" s="201"/>
      <c r="L557" s="206"/>
      <c r="M557" s="207"/>
      <c r="N557" s="208"/>
      <c r="O557" s="208"/>
      <c r="P557" s="208"/>
      <c r="Q557" s="208"/>
      <c r="R557" s="208"/>
      <c r="S557" s="208"/>
      <c r="T557" s="209"/>
      <c r="U557" s="11"/>
      <c r="V557" s="11"/>
      <c r="W557" s="11"/>
      <c r="X557" s="11"/>
      <c r="Y557" s="11"/>
      <c r="Z557" s="11"/>
      <c r="AA557" s="11"/>
      <c r="AB557" s="11"/>
      <c r="AC557" s="11"/>
      <c r="AD557" s="11"/>
      <c r="AE557" s="11"/>
      <c r="AT557" s="210" t="s">
        <v>135</v>
      </c>
      <c r="AU557" s="210" t="s">
        <v>82</v>
      </c>
      <c r="AV557" s="11" t="s">
        <v>82</v>
      </c>
      <c r="AW557" s="11" t="s">
        <v>33</v>
      </c>
      <c r="AX557" s="11" t="s">
        <v>72</v>
      </c>
      <c r="AY557" s="210" t="s">
        <v>125</v>
      </c>
    </row>
    <row r="558" s="13" customFormat="1">
      <c r="A558" s="13"/>
      <c r="B558" s="221"/>
      <c r="C558" s="222"/>
      <c r="D558" s="195" t="s">
        <v>135</v>
      </c>
      <c r="E558" s="223" t="s">
        <v>19</v>
      </c>
      <c r="F558" s="224" t="s">
        <v>141</v>
      </c>
      <c r="G558" s="222"/>
      <c r="H558" s="225">
        <v>10</v>
      </c>
      <c r="I558" s="226"/>
      <c r="J558" s="222"/>
      <c r="K558" s="222"/>
      <c r="L558" s="227"/>
      <c r="M558" s="228"/>
      <c r="N558" s="229"/>
      <c r="O558" s="229"/>
      <c r="P558" s="229"/>
      <c r="Q558" s="229"/>
      <c r="R558" s="229"/>
      <c r="S558" s="229"/>
      <c r="T558" s="230"/>
      <c r="U558" s="13"/>
      <c r="V558" s="13"/>
      <c r="W558" s="13"/>
      <c r="X558" s="13"/>
      <c r="Y558" s="13"/>
      <c r="Z558" s="13"/>
      <c r="AA558" s="13"/>
      <c r="AB558" s="13"/>
      <c r="AC558" s="13"/>
      <c r="AD558" s="13"/>
      <c r="AE558" s="13"/>
      <c r="AT558" s="231" t="s">
        <v>135</v>
      </c>
      <c r="AU558" s="231" t="s">
        <v>82</v>
      </c>
      <c r="AV558" s="13" t="s">
        <v>124</v>
      </c>
      <c r="AW558" s="13" t="s">
        <v>33</v>
      </c>
      <c r="AX558" s="13" t="s">
        <v>80</v>
      </c>
      <c r="AY558" s="231" t="s">
        <v>125</v>
      </c>
    </row>
    <row r="559" s="2" customFormat="1" ht="21.75" customHeight="1">
      <c r="A559" s="38"/>
      <c r="B559" s="39"/>
      <c r="C559" s="233" t="s">
        <v>769</v>
      </c>
      <c r="D559" s="233" t="s">
        <v>321</v>
      </c>
      <c r="E559" s="235" t="s">
        <v>330</v>
      </c>
      <c r="F559" s="236" t="s">
        <v>331</v>
      </c>
      <c r="G559" s="237" t="s">
        <v>230</v>
      </c>
      <c r="H559" s="238">
        <v>0.80000000000000004</v>
      </c>
      <c r="I559" s="239"/>
      <c r="J559" s="240">
        <f>ROUND(I559*H559,2)</f>
        <v>0</v>
      </c>
      <c r="K559" s="236" t="s">
        <v>123</v>
      </c>
      <c r="L559" s="241"/>
      <c r="M559" s="242" t="s">
        <v>19</v>
      </c>
      <c r="N559" s="243" t="s">
        <v>43</v>
      </c>
      <c r="O559" s="84"/>
      <c r="P559" s="191">
        <f>O559*H559</f>
        <v>0</v>
      </c>
      <c r="Q559" s="191">
        <v>0</v>
      </c>
      <c r="R559" s="191">
        <f>Q559*H559</f>
        <v>0</v>
      </c>
      <c r="S559" s="191">
        <v>0</v>
      </c>
      <c r="T559" s="192">
        <f>S559*H559</f>
        <v>0</v>
      </c>
      <c r="U559" s="38"/>
      <c r="V559" s="38"/>
      <c r="W559" s="38"/>
      <c r="X559" s="38"/>
      <c r="Y559" s="38"/>
      <c r="Z559" s="38"/>
      <c r="AA559" s="38"/>
      <c r="AB559" s="38"/>
      <c r="AC559" s="38"/>
      <c r="AD559" s="38"/>
      <c r="AE559" s="38"/>
      <c r="AR559" s="193" t="s">
        <v>145</v>
      </c>
      <c r="AT559" s="193" t="s">
        <v>321</v>
      </c>
      <c r="AU559" s="193" t="s">
        <v>82</v>
      </c>
      <c r="AY559" s="17" t="s">
        <v>125</v>
      </c>
      <c r="BE559" s="194">
        <f>IF(N559="základní",J559,0)</f>
        <v>0</v>
      </c>
      <c r="BF559" s="194">
        <f>IF(N559="snížená",J559,0)</f>
        <v>0</v>
      </c>
      <c r="BG559" s="194">
        <f>IF(N559="zákl. přenesená",J559,0)</f>
        <v>0</v>
      </c>
      <c r="BH559" s="194">
        <f>IF(N559="sníž. přenesená",J559,0)</f>
        <v>0</v>
      </c>
      <c r="BI559" s="194">
        <f>IF(N559="nulová",J559,0)</f>
        <v>0</v>
      </c>
      <c r="BJ559" s="17" t="s">
        <v>80</v>
      </c>
      <c r="BK559" s="194">
        <f>ROUND(I559*H559,2)</f>
        <v>0</v>
      </c>
      <c r="BL559" s="17" t="s">
        <v>124</v>
      </c>
      <c r="BM559" s="193" t="s">
        <v>770</v>
      </c>
    </row>
    <row r="560" s="2" customFormat="1">
      <c r="A560" s="38"/>
      <c r="B560" s="39"/>
      <c r="C560" s="40"/>
      <c r="D560" s="195" t="s">
        <v>126</v>
      </c>
      <c r="E560" s="40"/>
      <c r="F560" s="196" t="s">
        <v>331</v>
      </c>
      <c r="G560" s="40"/>
      <c r="H560" s="40"/>
      <c r="I560" s="197"/>
      <c r="J560" s="40"/>
      <c r="K560" s="40"/>
      <c r="L560" s="44"/>
      <c r="M560" s="198"/>
      <c r="N560" s="199"/>
      <c r="O560" s="84"/>
      <c r="P560" s="84"/>
      <c r="Q560" s="84"/>
      <c r="R560" s="84"/>
      <c r="S560" s="84"/>
      <c r="T560" s="85"/>
      <c r="U560" s="38"/>
      <c r="V560" s="38"/>
      <c r="W560" s="38"/>
      <c r="X560" s="38"/>
      <c r="Y560" s="38"/>
      <c r="Z560" s="38"/>
      <c r="AA560" s="38"/>
      <c r="AB560" s="38"/>
      <c r="AC560" s="38"/>
      <c r="AD560" s="38"/>
      <c r="AE560" s="38"/>
      <c r="AT560" s="17" t="s">
        <v>126</v>
      </c>
      <c r="AU560" s="17" t="s">
        <v>82</v>
      </c>
    </row>
    <row r="561" s="11" customFormat="1">
      <c r="A561" s="11"/>
      <c r="B561" s="200"/>
      <c r="C561" s="201"/>
      <c r="D561" s="195" t="s">
        <v>135</v>
      </c>
      <c r="E561" s="202" t="s">
        <v>19</v>
      </c>
      <c r="F561" s="203" t="s">
        <v>690</v>
      </c>
      <c r="G561" s="201"/>
      <c r="H561" s="204">
        <v>0.80000000000000004</v>
      </c>
      <c r="I561" s="205"/>
      <c r="J561" s="201"/>
      <c r="K561" s="201"/>
      <c r="L561" s="206"/>
      <c r="M561" s="207"/>
      <c r="N561" s="208"/>
      <c r="O561" s="208"/>
      <c r="P561" s="208"/>
      <c r="Q561" s="208"/>
      <c r="R561" s="208"/>
      <c r="S561" s="208"/>
      <c r="T561" s="209"/>
      <c r="U561" s="11"/>
      <c r="V561" s="11"/>
      <c r="W561" s="11"/>
      <c r="X561" s="11"/>
      <c r="Y561" s="11"/>
      <c r="Z561" s="11"/>
      <c r="AA561" s="11"/>
      <c r="AB561" s="11"/>
      <c r="AC561" s="11"/>
      <c r="AD561" s="11"/>
      <c r="AE561" s="11"/>
      <c r="AT561" s="210" t="s">
        <v>135</v>
      </c>
      <c r="AU561" s="210" t="s">
        <v>82</v>
      </c>
      <c r="AV561" s="11" t="s">
        <v>82</v>
      </c>
      <c r="AW561" s="11" t="s">
        <v>33</v>
      </c>
      <c r="AX561" s="11" t="s">
        <v>72</v>
      </c>
      <c r="AY561" s="210" t="s">
        <v>125</v>
      </c>
    </row>
    <row r="562" s="13" customFormat="1">
      <c r="A562" s="13"/>
      <c r="B562" s="221"/>
      <c r="C562" s="222"/>
      <c r="D562" s="195" t="s">
        <v>135</v>
      </c>
      <c r="E562" s="223" t="s">
        <v>19</v>
      </c>
      <c r="F562" s="224" t="s">
        <v>141</v>
      </c>
      <c r="G562" s="222"/>
      <c r="H562" s="225">
        <v>0.80000000000000004</v>
      </c>
      <c r="I562" s="226"/>
      <c r="J562" s="222"/>
      <c r="K562" s="222"/>
      <c r="L562" s="227"/>
      <c r="M562" s="228"/>
      <c r="N562" s="229"/>
      <c r="O562" s="229"/>
      <c r="P562" s="229"/>
      <c r="Q562" s="229"/>
      <c r="R562" s="229"/>
      <c r="S562" s="229"/>
      <c r="T562" s="230"/>
      <c r="U562" s="13"/>
      <c r="V562" s="13"/>
      <c r="W562" s="13"/>
      <c r="X562" s="13"/>
      <c r="Y562" s="13"/>
      <c r="Z562" s="13"/>
      <c r="AA562" s="13"/>
      <c r="AB562" s="13"/>
      <c r="AC562" s="13"/>
      <c r="AD562" s="13"/>
      <c r="AE562" s="13"/>
      <c r="AT562" s="231" t="s">
        <v>135</v>
      </c>
      <c r="AU562" s="231" t="s">
        <v>82</v>
      </c>
      <c r="AV562" s="13" t="s">
        <v>124</v>
      </c>
      <c r="AW562" s="13" t="s">
        <v>33</v>
      </c>
      <c r="AX562" s="13" t="s">
        <v>80</v>
      </c>
      <c r="AY562" s="231" t="s">
        <v>125</v>
      </c>
    </row>
    <row r="563" s="2" customFormat="1" ht="62.7" customHeight="1">
      <c r="A563" s="38"/>
      <c r="B563" s="39"/>
      <c r="C563" s="182" t="s">
        <v>601</v>
      </c>
      <c r="D563" s="182" t="s">
        <v>119</v>
      </c>
      <c r="E563" s="183" t="s">
        <v>533</v>
      </c>
      <c r="F563" s="184" t="s">
        <v>534</v>
      </c>
      <c r="G563" s="185" t="s">
        <v>122</v>
      </c>
      <c r="H563" s="186">
        <v>1</v>
      </c>
      <c r="I563" s="187"/>
      <c r="J563" s="188">
        <f>ROUND(I563*H563,2)</f>
        <v>0</v>
      </c>
      <c r="K563" s="184" t="s">
        <v>123</v>
      </c>
      <c r="L563" s="44"/>
      <c r="M563" s="189" t="s">
        <v>19</v>
      </c>
      <c r="N563" s="190" t="s">
        <v>43</v>
      </c>
      <c r="O563" s="84"/>
      <c r="P563" s="191">
        <f>O563*H563</f>
        <v>0</v>
      </c>
      <c r="Q563" s="191">
        <v>0</v>
      </c>
      <c r="R563" s="191">
        <f>Q563*H563</f>
        <v>0</v>
      </c>
      <c r="S563" s="191">
        <v>0</v>
      </c>
      <c r="T563" s="192">
        <f>S563*H563</f>
        <v>0</v>
      </c>
      <c r="U563" s="38"/>
      <c r="V563" s="38"/>
      <c r="W563" s="38"/>
      <c r="X563" s="38"/>
      <c r="Y563" s="38"/>
      <c r="Z563" s="38"/>
      <c r="AA563" s="38"/>
      <c r="AB563" s="38"/>
      <c r="AC563" s="38"/>
      <c r="AD563" s="38"/>
      <c r="AE563" s="38"/>
      <c r="AR563" s="193" t="s">
        <v>124</v>
      </c>
      <c r="AT563" s="193" t="s">
        <v>119</v>
      </c>
      <c r="AU563" s="193" t="s">
        <v>82</v>
      </c>
      <c r="AY563" s="17" t="s">
        <v>125</v>
      </c>
      <c r="BE563" s="194">
        <f>IF(N563="základní",J563,0)</f>
        <v>0</v>
      </c>
      <c r="BF563" s="194">
        <f>IF(N563="snížená",J563,0)</f>
        <v>0</v>
      </c>
      <c r="BG563" s="194">
        <f>IF(N563="zákl. přenesená",J563,0)</f>
        <v>0</v>
      </c>
      <c r="BH563" s="194">
        <f>IF(N563="sníž. přenesená",J563,0)</f>
        <v>0</v>
      </c>
      <c r="BI563" s="194">
        <f>IF(N563="nulová",J563,0)</f>
        <v>0</v>
      </c>
      <c r="BJ563" s="17" t="s">
        <v>80</v>
      </c>
      <c r="BK563" s="194">
        <f>ROUND(I563*H563,2)</f>
        <v>0</v>
      </c>
      <c r="BL563" s="17" t="s">
        <v>124</v>
      </c>
      <c r="BM563" s="193" t="s">
        <v>771</v>
      </c>
    </row>
    <row r="564" s="2" customFormat="1">
      <c r="A564" s="38"/>
      <c r="B564" s="39"/>
      <c r="C564" s="40"/>
      <c r="D564" s="195" t="s">
        <v>126</v>
      </c>
      <c r="E564" s="40"/>
      <c r="F564" s="196" t="s">
        <v>534</v>
      </c>
      <c r="G564" s="40"/>
      <c r="H564" s="40"/>
      <c r="I564" s="197"/>
      <c r="J564" s="40"/>
      <c r="K564" s="40"/>
      <c r="L564" s="44"/>
      <c r="M564" s="198"/>
      <c r="N564" s="199"/>
      <c r="O564" s="84"/>
      <c r="P564" s="84"/>
      <c r="Q564" s="84"/>
      <c r="R564" s="84"/>
      <c r="S564" s="84"/>
      <c r="T564" s="85"/>
      <c r="U564" s="38"/>
      <c r="V564" s="38"/>
      <c r="W564" s="38"/>
      <c r="X564" s="38"/>
      <c r="Y564" s="38"/>
      <c r="Z564" s="38"/>
      <c r="AA564" s="38"/>
      <c r="AB564" s="38"/>
      <c r="AC564" s="38"/>
      <c r="AD564" s="38"/>
      <c r="AE564" s="38"/>
      <c r="AT564" s="17" t="s">
        <v>126</v>
      </c>
      <c r="AU564" s="17" t="s">
        <v>82</v>
      </c>
    </row>
    <row r="565" s="2" customFormat="1" ht="21.75" customHeight="1">
      <c r="A565" s="38"/>
      <c r="B565" s="39"/>
      <c r="C565" s="182" t="s">
        <v>772</v>
      </c>
      <c r="D565" s="182" t="s">
        <v>119</v>
      </c>
      <c r="E565" s="183" t="s">
        <v>535</v>
      </c>
      <c r="F565" s="184" t="s">
        <v>536</v>
      </c>
      <c r="G565" s="185" t="s">
        <v>170</v>
      </c>
      <c r="H565" s="186">
        <v>10</v>
      </c>
      <c r="I565" s="187"/>
      <c r="J565" s="188">
        <f>ROUND(I565*H565,2)</f>
        <v>0</v>
      </c>
      <c r="K565" s="184" t="s">
        <v>123</v>
      </c>
      <c r="L565" s="44"/>
      <c r="M565" s="189" t="s">
        <v>19</v>
      </c>
      <c r="N565" s="190" t="s">
        <v>43</v>
      </c>
      <c r="O565" s="84"/>
      <c r="P565" s="191">
        <f>O565*H565</f>
        <v>0</v>
      </c>
      <c r="Q565" s="191">
        <v>0</v>
      </c>
      <c r="R565" s="191">
        <f>Q565*H565</f>
        <v>0</v>
      </c>
      <c r="S565" s="191">
        <v>0</v>
      </c>
      <c r="T565" s="192">
        <f>S565*H565</f>
        <v>0</v>
      </c>
      <c r="U565" s="38"/>
      <c r="V565" s="38"/>
      <c r="W565" s="38"/>
      <c r="X565" s="38"/>
      <c r="Y565" s="38"/>
      <c r="Z565" s="38"/>
      <c r="AA565" s="38"/>
      <c r="AB565" s="38"/>
      <c r="AC565" s="38"/>
      <c r="AD565" s="38"/>
      <c r="AE565" s="38"/>
      <c r="AR565" s="193" t="s">
        <v>124</v>
      </c>
      <c r="AT565" s="193" t="s">
        <v>119</v>
      </c>
      <c r="AU565" s="193" t="s">
        <v>82</v>
      </c>
      <c r="AY565" s="17" t="s">
        <v>125</v>
      </c>
      <c r="BE565" s="194">
        <f>IF(N565="základní",J565,0)</f>
        <v>0</v>
      </c>
      <c r="BF565" s="194">
        <f>IF(N565="snížená",J565,0)</f>
        <v>0</v>
      </c>
      <c r="BG565" s="194">
        <f>IF(N565="zákl. přenesená",J565,0)</f>
        <v>0</v>
      </c>
      <c r="BH565" s="194">
        <f>IF(N565="sníž. přenesená",J565,0)</f>
        <v>0</v>
      </c>
      <c r="BI565" s="194">
        <f>IF(N565="nulová",J565,0)</f>
        <v>0</v>
      </c>
      <c r="BJ565" s="17" t="s">
        <v>80</v>
      </c>
      <c r="BK565" s="194">
        <f>ROUND(I565*H565,2)</f>
        <v>0</v>
      </c>
      <c r="BL565" s="17" t="s">
        <v>124</v>
      </c>
      <c r="BM565" s="193" t="s">
        <v>773</v>
      </c>
    </row>
    <row r="566" s="2" customFormat="1">
      <c r="A566" s="38"/>
      <c r="B566" s="39"/>
      <c r="C566" s="40"/>
      <c r="D566" s="195" t="s">
        <v>126</v>
      </c>
      <c r="E566" s="40"/>
      <c r="F566" s="196" t="s">
        <v>536</v>
      </c>
      <c r="G566" s="40"/>
      <c r="H566" s="40"/>
      <c r="I566" s="197"/>
      <c r="J566" s="40"/>
      <c r="K566" s="40"/>
      <c r="L566" s="44"/>
      <c r="M566" s="198"/>
      <c r="N566" s="199"/>
      <c r="O566" s="84"/>
      <c r="P566" s="84"/>
      <c r="Q566" s="84"/>
      <c r="R566" s="84"/>
      <c r="S566" s="84"/>
      <c r="T566" s="85"/>
      <c r="U566" s="38"/>
      <c r="V566" s="38"/>
      <c r="W566" s="38"/>
      <c r="X566" s="38"/>
      <c r="Y566" s="38"/>
      <c r="Z566" s="38"/>
      <c r="AA566" s="38"/>
      <c r="AB566" s="38"/>
      <c r="AC566" s="38"/>
      <c r="AD566" s="38"/>
      <c r="AE566" s="38"/>
      <c r="AT566" s="17" t="s">
        <v>126</v>
      </c>
      <c r="AU566" s="17" t="s">
        <v>82</v>
      </c>
    </row>
    <row r="567" s="11" customFormat="1">
      <c r="A567" s="11"/>
      <c r="B567" s="200"/>
      <c r="C567" s="201"/>
      <c r="D567" s="195" t="s">
        <v>135</v>
      </c>
      <c r="E567" s="202" t="s">
        <v>19</v>
      </c>
      <c r="F567" s="203" t="s">
        <v>694</v>
      </c>
      <c r="G567" s="201"/>
      <c r="H567" s="204">
        <v>10</v>
      </c>
      <c r="I567" s="205"/>
      <c r="J567" s="201"/>
      <c r="K567" s="201"/>
      <c r="L567" s="206"/>
      <c r="M567" s="207"/>
      <c r="N567" s="208"/>
      <c r="O567" s="208"/>
      <c r="P567" s="208"/>
      <c r="Q567" s="208"/>
      <c r="R567" s="208"/>
      <c r="S567" s="208"/>
      <c r="T567" s="209"/>
      <c r="U567" s="11"/>
      <c r="V567" s="11"/>
      <c r="W567" s="11"/>
      <c r="X567" s="11"/>
      <c r="Y567" s="11"/>
      <c r="Z567" s="11"/>
      <c r="AA567" s="11"/>
      <c r="AB567" s="11"/>
      <c r="AC567" s="11"/>
      <c r="AD567" s="11"/>
      <c r="AE567" s="11"/>
      <c r="AT567" s="210" t="s">
        <v>135</v>
      </c>
      <c r="AU567" s="210" t="s">
        <v>82</v>
      </c>
      <c r="AV567" s="11" t="s">
        <v>82</v>
      </c>
      <c r="AW567" s="11" t="s">
        <v>33</v>
      </c>
      <c r="AX567" s="11" t="s">
        <v>72</v>
      </c>
      <c r="AY567" s="210" t="s">
        <v>125</v>
      </c>
    </row>
    <row r="568" s="13" customFormat="1">
      <c r="A568" s="13"/>
      <c r="B568" s="221"/>
      <c r="C568" s="222"/>
      <c r="D568" s="195" t="s">
        <v>135</v>
      </c>
      <c r="E568" s="223" t="s">
        <v>19</v>
      </c>
      <c r="F568" s="224" t="s">
        <v>141</v>
      </c>
      <c r="G568" s="222"/>
      <c r="H568" s="225">
        <v>10</v>
      </c>
      <c r="I568" s="226"/>
      <c r="J568" s="222"/>
      <c r="K568" s="222"/>
      <c r="L568" s="227"/>
      <c r="M568" s="228"/>
      <c r="N568" s="229"/>
      <c r="O568" s="229"/>
      <c r="P568" s="229"/>
      <c r="Q568" s="229"/>
      <c r="R568" s="229"/>
      <c r="S568" s="229"/>
      <c r="T568" s="230"/>
      <c r="U568" s="13"/>
      <c r="V568" s="13"/>
      <c r="W568" s="13"/>
      <c r="X568" s="13"/>
      <c r="Y568" s="13"/>
      <c r="Z568" s="13"/>
      <c r="AA568" s="13"/>
      <c r="AB568" s="13"/>
      <c r="AC568" s="13"/>
      <c r="AD568" s="13"/>
      <c r="AE568" s="13"/>
      <c r="AT568" s="231" t="s">
        <v>135</v>
      </c>
      <c r="AU568" s="231" t="s">
        <v>82</v>
      </c>
      <c r="AV568" s="13" t="s">
        <v>124</v>
      </c>
      <c r="AW568" s="13" t="s">
        <v>33</v>
      </c>
      <c r="AX568" s="13" t="s">
        <v>80</v>
      </c>
      <c r="AY568" s="231" t="s">
        <v>125</v>
      </c>
    </row>
    <row r="569" s="2" customFormat="1" ht="16.5" customHeight="1">
      <c r="A569" s="38"/>
      <c r="B569" s="39"/>
      <c r="C569" s="182" t="s">
        <v>603</v>
      </c>
      <c r="D569" s="182" t="s">
        <v>119</v>
      </c>
      <c r="E569" s="183" t="s">
        <v>538</v>
      </c>
      <c r="F569" s="184" t="s">
        <v>539</v>
      </c>
      <c r="G569" s="185" t="s">
        <v>122</v>
      </c>
      <c r="H569" s="186">
        <v>2</v>
      </c>
      <c r="I569" s="187"/>
      <c r="J569" s="188">
        <f>ROUND(I569*H569,2)</f>
        <v>0</v>
      </c>
      <c r="K569" s="184" t="s">
        <v>123</v>
      </c>
      <c r="L569" s="44"/>
      <c r="M569" s="189" t="s">
        <v>19</v>
      </c>
      <c r="N569" s="190" t="s">
        <v>43</v>
      </c>
      <c r="O569" s="84"/>
      <c r="P569" s="191">
        <f>O569*H569</f>
        <v>0</v>
      </c>
      <c r="Q569" s="191">
        <v>0</v>
      </c>
      <c r="R569" s="191">
        <f>Q569*H569</f>
        <v>0</v>
      </c>
      <c r="S569" s="191">
        <v>0</v>
      </c>
      <c r="T569" s="192">
        <f>S569*H569</f>
        <v>0</v>
      </c>
      <c r="U569" s="38"/>
      <c r="V569" s="38"/>
      <c r="W569" s="38"/>
      <c r="X569" s="38"/>
      <c r="Y569" s="38"/>
      <c r="Z569" s="38"/>
      <c r="AA569" s="38"/>
      <c r="AB569" s="38"/>
      <c r="AC569" s="38"/>
      <c r="AD569" s="38"/>
      <c r="AE569" s="38"/>
      <c r="AR569" s="193" t="s">
        <v>124</v>
      </c>
      <c r="AT569" s="193" t="s">
        <v>119</v>
      </c>
      <c r="AU569" s="193" t="s">
        <v>82</v>
      </c>
      <c r="AY569" s="17" t="s">
        <v>125</v>
      </c>
      <c r="BE569" s="194">
        <f>IF(N569="základní",J569,0)</f>
        <v>0</v>
      </c>
      <c r="BF569" s="194">
        <f>IF(N569="snížená",J569,0)</f>
        <v>0</v>
      </c>
      <c r="BG569" s="194">
        <f>IF(N569="zákl. přenesená",J569,0)</f>
        <v>0</v>
      </c>
      <c r="BH569" s="194">
        <f>IF(N569="sníž. přenesená",J569,0)</f>
        <v>0</v>
      </c>
      <c r="BI569" s="194">
        <f>IF(N569="nulová",J569,0)</f>
        <v>0</v>
      </c>
      <c r="BJ569" s="17" t="s">
        <v>80</v>
      </c>
      <c r="BK569" s="194">
        <f>ROUND(I569*H569,2)</f>
        <v>0</v>
      </c>
      <c r="BL569" s="17" t="s">
        <v>124</v>
      </c>
      <c r="BM569" s="193" t="s">
        <v>774</v>
      </c>
    </row>
    <row r="570" s="2" customFormat="1">
      <c r="A570" s="38"/>
      <c r="B570" s="39"/>
      <c r="C570" s="40"/>
      <c r="D570" s="195" t="s">
        <v>126</v>
      </c>
      <c r="E570" s="40"/>
      <c r="F570" s="196" t="s">
        <v>539</v>
      </c>
      <c r="G570" s="40"/>
      <c r="H570" s="40"/>
      <c r="I570" s="197"/>
      <c r="J570" s="40"/>
      <c r="K570" s="40"/>
      <c r="L570" s="44"/>
      <c r="M570" s="198"/>
      <c r="N570" s="199"/>
      <c r="O570" s="84"/>
      <c r="P570" s="84"/>
      <c r="Q570" s="84"/>
      <c r="R570" s="84"/>
      <c r="S570" s="84"/>
      <c r="T570" s="85"/>
      <c r="U570" s="38"/>
      <c r="V570" s="38"/>
      <c r="W570" s="38"/>
      <c r="X570" s="38"/>
      <c r="Y570" s="38"/>
      <c r="Z570" s="38"/>
      <c r="AA570" s="38"/>
      <c r="AB570" s="38"/>
      <c r="AC570" s="38"/>
      <c r="AD570" s="38"/>
      <c r="AE570" s="38"/>
      <c r="AT570" s="17" t="s">
        <v>126</v>
      </c>
      <c r="AU570" s="17" t="s">
        <v>82</v>
      </c>
    </row>
    <row r="571" s="2" customFormat="1" ht="37.8" customHeight="1">
      <c r="A571" s="38"/>
      <c r="B571" s="39"/>
      <c r="C571" s="182" t="s">
        <v>775</v>
      </c>
      <c r="D571" s="182" t="s">
        <v>119</v>
      </c>
      <c r="E571" s="183" t="s">
        <v>540</v>
      </c>
      <c r="F571" s="184" t="s">
        <v>541</v>
      </c>
      <c r="G571" s="185" t="s">
        <v>133</v>
      </c>
      <c r="H571" s="186">
        <v>26.25</v>
      </c>
      <c r="I571" s="187"/>
      <c r="J571" s="188">
        <f>ROUND(I571*H571,2)</f>
        <v>0</v>
      </c>
      <c r="K571" s="184" t="s">
        <v>123</v>
      </c>
      <c r="L571" s="44"/>
      <c r="M571" s="189" t="s">
        <v>19</v>
      </c>
      <c r="N571" s="190" t="s">
        <v>43</v>
      </c>
      <c r="O571" s="84"/>
      <c r="P571" s="191">
        <f>O571*H571</f>
        <v>0</v>
      </c>
      <c r="Q571" s="191">
        <v>0</v>
      </c>
      <c r="R571" s="191">
        <f>Q571*H571</f>
        <v>0</v>
      </c>
      <c r="S571" s="191">
        <v>0</v>
      </c>
      <c r="T571" s="192">
        <f>S571*H571</f>
        <v>0</v>
      </c>
      <c r="U571" s="38"/>
      <c r="V571" s="38"/>
      <c r="W571" s="38"/>
      <c r="X571" s="38"/>
      <c r="Y571" s="38"/>
      <c r="Z571" s="38"/>
      <c r="AA571" s="38"/>
      <c r="AB571" s="38"/>
      <c r="AC571" s="38"/>
      <c r="AD571" s="38"/>
      <c r="AE571" s="38"/>
      <c r="AR571" s="193" t="s">
        <v>124</v>
      </c>
      <c r="AT571" s="193" t="s">
        <v>119</v>
      </c>
      <c r="AU571" s="193" t="s">
        <v>82</v>
      </c>
      <c r="AY571" s="17" t="s">
        <v>125</v>
      </c>
      <c r="BE571" s="194">
        <f>IF(N571="základní",J571,0)</f>
        <v>0</v>
      </c>
      <c r="BF571" s="194">
        <f>IF(N571="snížená",J571,0)</f>
        <v>0</v>
      </c>
      <c r="BG571" s="194">
        <f>IF(N571="zákl. přenesená",J571,0)</f>
        <v>0</v>
      </c>
      <c r="BH571" s="194">
        <f>IF(N571="sníž. přenesená",J571,0)</f>
        <v>0</v>
      </c>
      <c r="BI571" s="194">
        <f>IF(N571="nulová",J571,0)</f>
        <v>0</v>
      </c>
      <c r="BJ571" s="17" t="s">
        <v>80</v>
      </c>
      <c r="BK571" s="194">
        <f>ROUND(I571*H571,2)</f>
        <v>0</v>
      </c>
      <c r="BL571" s="17" t="s">
        <v>124</v>
      </c>
      <c r="BM571" s="193" t="s">
        <v>776</v>
      </c>
    </row>
    <row r="572" s="2" customFormat="1">
      <c r="A572" s="38"/>
      <c r="B572" s="39"/>
      <c r="C572" s="40"/>
      <c r="D572" s="195" t="s">
        <v>126</v>
      </c>
      <c r="E572" s="40"/>
      <c r="F572" s="196" t="s">
        <v>541</v>
      </c>
      <c r="G572" s="40"/>
      <c r="H572" s="40"/>
      <c r="I572" s="197"/>
      <c r="J572" s="40"/>
      <c r="K572" s="40"/>
      <c r="L572" s="44"/>
      <c r="M572" s="198"/>
      <c r="N572" s="199"/>
      <c r="O572" s="84"/>
      <c r="P572" s="84"/>
      <c r="Q572" s="84"/>
      <c r="R572" s="84"/>
      <c r="S572" s="84"/>
      <c r="T572" s="85"/>
      <c r="U572" s="38"/>
      <c r="V572" s="38"/>
      <c r="W572" s="38"/>
      <c r="X572" s="38"/>
      <c r="Y572" s="38"/>
      <c r="Z572" s="38"/>
      <c r="AA572" s="38"/>
      <c r="AB572" s="38"/>
      <c r="AC572" s="38"/>
      <c r="AD572" s="38"/>
      <c r="AE572" s="38"/>
      <c r="AT572" s="17" t="s">
        <v>126</v>
      </c>
      <c r="AU572" s="17" t="s">
        <v>82</v>
      </c>
    </row>
    <row r="573" s="11" customFormat="1">
      <c r="A573" s="11"/>
      <c r="B573" s="200"/>
      <c r="C573" s="201"/>
      <c r="D573" s="195" t="s">
        <v>135</v>
      </c>
      <c r="E573" s="202" t="s">
        <v>19</v>
      </c>
      <c r="F573" s="203" t="s">
        <v>698</v>
      </c>
      <c r="G573" s="201"/>
      <c r="H573" s="204">
        <v>26.25</v>
      </c>
      <c r="I573" s="205"/>
      <c r="J573" s="201"/>
      <c r="K573" s="201"/>
      <c r="L573" s="206"/>
      <c r="M573" s="207"/>
      <c r="N573" s="208"/>
      <c r="O573" s="208"/>
      <c r="P573" s="208"/>
      <c r="Q573" s="208"/>
      <c r="R573" s="208"/>
      <c r="S573" s="208"/>
      <c r="T573" s="209"/>
      <c r="U573" s="11"/>
      <c r="V573" s="11"/>
      <c r="W573" s="11"/>
      <c r="X573" s="11"/>
      <c r="Y573" s="11"/>
      <c r="Z573" s="11"/>
      <c r="AA573" s="11"/>
      <c r="AB573" s="11"/>
      <c r="AC573" s="11"/>
      <c r="AD573" s="11"/>
      <c r="AE573" s="11"/>
      <c r="AT573" s="210" t="s">
        <v>135</v>
      </c>
      <c r="AU573" s="210" t="s">
        <v>82</v>
      </c>
      <c r="AV573" s="11" t="s">
        <v>82</v>
      </c>
      <c r="AW573" s="11" t="s">
        <v>33</v>
      </c>
      <c r="AX573" s="11" t="s">
        <v>72</v>
      </c>
      <c r="AY573" s="210" t="s">
        <v>125</v>
      </c>
    </row>
    <row r="574" s="13" customFormat="1">
      <c r="A574" s="13"/>
      <c r="B574" s="221"/>
      <c r="C574" s="222"/>
      <c r="D574" s="195" t="s">
        <v>135</v>
      </c>
      <c r="E574" s="223" t="s">
        <v>19</v>
      </c>
      <c r="F574" s="224" t="s">
        <v>141</v>
      </c>
      <c r="G574" s="222"/>
      <c r="H574" s="225">
        <v>26.25</v>
      </c>
      <c r="I574" s="226"/>
      <c r="J574" s="222"/>
      <c r="K574" s="222"/>
      <c r="L574" s="227"/>
      <c r="M574" s="228"/>
      <c r="N574" s="229"/>
      <c r="O574" s="229"/>
      <c r="P574" s="229"/>
      <c r="Q574" s="229"/>
      <c r="R574" s="229"/>
      <c r="S574" s="229"/>
      <c r="T574" s="230"/>
      <c r="U574" s="13"/>
      <c r="V574" s="13"/>
      <c r="W574" s="13"/>
      <c r="X574" s="13"/>
      <c r="Y574" s="13"/>
      <c r="Z574" s="13"/>
      <c r="AA574" s="13"/>
      <c r="AB574" s="13"/>
      <c r="AC574" s="13"/>
      <c r="AD574" s="13"/>
      <c r="AE574" s="13"/>
      <c r="AT574" s="231" t="s">
        <v>135</v>
      </c>
      <c r="AU574" s="231" t="s">
        <v>82</v>
      </c>
      <c r="AV574" s="13" t="s">
        <v>124</v>
      </c>
      <c r="AW574" s="13" t="s">
        <v>33</v>
      </c>
      <c r="AX574" s="13" t="s">
        <v>80</v>
      </c>
      <c r="AY574" s="231" t="s">
        <v>125</v>
      </c>
    </row>
    <row r="575" s="2" customFormat="1" ht="24.15" customHeight="1">
      <c r="A575" s="38"/>
      <c r="B575" s="39"/>
      <c r="C575" s="233" t="s">
        <v>605</v>
      </c>
      <c r="D575" s="233" t="s">
        <v>321</v>
      </c>
      <c r="E575" s="235" t="s">
        <v>543</v>
      </c>
      <c r="F575" s="236" t="s">
        <v>544</v>
      </c>
      <c r="G575" s="237" t="s">
        <v>144</v>
      </c>
      <c r="H575" s="238">
        <v>3.9380000000000002</v>
      </c>
      <c r="I575" s="239"/>
      <c r="J575" s="240">
        <f>ROUND(I575*H575,2)</f>
        <v>0</v>
      </c>
      <c r="K575" s="236" t="s">
        <v>123</v>
      </c>
      <c r="L575" s="241"/>
      <c r="M575" s="242" t="s">
        <v>19</v>
      </c>
      <c r="N575" s="243" t="s">
        <v>43</v>
      </c>
      <c r="O575" s="84"/>
      <c r="P575" s="191">
        <f>O575*H575</f>
        <v>0</v>
      </c>
      <c r="Q575" s="191">
        <v>0</v>
      </c>
      <c r="R575" s="191">
        <f>Q575*H575</f>
        <v>0</v>
      </c>
      <c r="S575" s="191">
        <v>0</v>
      </c>
      <c r="T575" s="192">
        <f>S575*H575</f>
        <v>0</v>
      </c>
      <c r="U575" s="38"/>
      <c r="V575" s="38"/>
      <c r="W575" s="38"/>
      <c r="X575" s="38"/>
      <c r="Y575" s="38"/>
      <c r="Z575" s="38"/>
      <c r="AA575" s="38"/>
      <c r="AB575" s="38"/>
      <c r="AC575" s="38"/>
      <c r="AD575" s="38"/>
      <c r="AE575" s="38"/>
      <c r="AR575" s="193" t="s">
        <v>145</v>
      </c>
      <c r="AT575" s="193" t="s">
        <v>321</v>
      </c>
      <c r="AU575" s="193" t="s">
        <v>82</v>
      </c>
      <c r="AY575" s="17" t="s">
        <v>125</v>
      </c>
      <c r="BE575" s="194">
        <f>IF(N575="základní",J575,0)</f>
        <v>0</v>
      </c>
      <c r="BF575" s="194">
        <f>IF(N575="snížená",J575,0)</f>
        <v>0</v>
      </c>
      <c r="BG575" s="194">
        <f>IF(N575="zákl. přenesená",J575,0)</f>
        <v>0</v>
      </c>
      <c r="BH575" s="194">
        <f>IF(N575="sníž. přenesená",J575,0)</f>
        <v>0</v>
      </c>
      <c r="BI575" s="194">
        <f>IF(N575="nulová",J575,0)</f>
        <v>0</v>
      </c>
      <c r="BJ575" s="17" t="s">
        <v>80</v>
      </c>
      <c r="BK575" s="194">
        <f>ROUND(I575*H575,2)</f>
        <v>0</v>
      </c>
      <c r="BL575" s="17" t="s">
        <v>124</v>
      </c>
      <c r="BM575" s="193" t="s">
        <v>777</v>
      </c>
    </row>
    <row r="576" s="2" customFormat="1">
      <c r="A576" s="38"/>
      <c r="B576" s="39"/>
      <c r="C576" s="40"/>
      <c r="D576" s="195" t="s">
        <v>126</v>
      </c>
      <c r="E576" s="40"/>
      <c r="F576" s="196" t="s">
        <v>544</v>
      </c>
      <c r="G576" s="40"/>
      <c r="H576" s="40"/>
      <c r="I576" s="197"/>
      <c r="J576" s="40"/>
      <c r="K576" s="40"/>
      <c r="L576" s="44"/>
      <c r="M576" s="198"/>
      <c r="N576" s="199"/>
      <c r="O576" s="84"/>
      <c r="P576" s="84"/>
      <c r="Q576" s="84"/>
      <c r="R576" s="84"/>
      <c r="S576" s="84"/>
      <c r="T576" s="85"/>
      <c r="U576" s="38"/>
      <c r="V576" s="38"/>
      <c r="W576" s="38"/>
      <c r="X576" s="38"/>
      <c r="Y576" s="38"/>
      <c r="Z576" s="38"/>
      <c r="AA576" s="38"/>
      <c r="AB576" s="38"/>
      <c r="AC576" s="38"/>
      <c r="AD576" s="38"/>
      <c r="AE576" s="38"/>
      <c r="AT576" s="17" t="s">
        <v>126</v>
      </c>
      <c r="AU576" s="17" t="s">
        <v>82</v>
      </c>
    </row>
    <row r="577" s="11" customFormat="1">
      <c r="A577" s="11"/>
      <c r="B577" s="200"/>
      <c r="C577" s="201"/>
      <c r="D577" s="195" t="s">
        <v>135</v>
      </c>
      <c r="E577" s="202" t="s">
        <v>19</v>
      </c>
      <c r="F577" s="203" t="s">
        <v>701</v>
      </c>
      <c r="G577" s="201"/>
      <c r="H577" s="204">
        <v>3.9380000000000002</v>
      </c>
      <c r="I577" s="205"/>
      <c r="J577" s="201"/>
      <c r="K577" s="201"/>
      <c r="L577" s="206"/>
      <c r="M577" s="207"/>
      <c r="N577" s="208"/>
      <c r="O577" s="208"/>
      <c r="P577" s="208"/>
      <c r="Q577" s="208"/>
      <c r="R577" s="208"/>
      <c r="S577" s="208"/>
      <c r="T577" s="209"/>
      <c r="U577" s="11"/>
      <c r="V577" s="11"/>
      <c r="W577" s="11"/>
      <c r="X577" s="11"/>
      <c r="Y577" s="11"/>
      <c r="Z577" s="11"/>
      <c r="AA577" s="11"/>
      <c r="AB577" s="11"/>
      <c r="AC577" s="11"/>
      <c r="AD577" s="11"/>
      <c r="AE577" s="11"/>
      <c r="AT577" s="210" t="s">
        <v>135</v>
      </c>
      <c r="AU577" s="210" t="s">
        <v>82</v>
      </c>
      <c r="AV577" s="11" t="s">
        <v>82</v>
      </c>
      <c r="AW577" s="11" t="s">
        <v>33</v>
      </c>
      <c r="AX577" s="11" t="s">
        <v>72</v>
      </c>
      <c r="AY577" s="210" t="s">
        <v>125</v>
      </c>
    </row>
    <row r="578" s="13" customFormat="1">
      <c r="A578" s="13"/>
      <c r="B578" s="221"/>
      <c r="C578" s="222"/>
      <c r="D578" s="195" t="s">
        <v>135</v>
      </c>
      <c r="E578" s="223" t="s">
        <v>19</v>
      </c>
      <c r="F578" s="224" t="s">
        <v>141</v>
      </c>
      <c r="G578" s="222"/>
      <c r="H578" s="225">
        <v>3.9380000000000002</v>
      </c>
      <c r="I578" s="226"/>
      <c r="J578" s="222"/>
      <c r="K578" s="222"/>
      <c r="L578" s="227"/>
      <c r="M578" s="228"/>
      <c r="N578" s="229"/>
      <c r="O578" s="229"/>
      <c r="P578" s="229"/>
      <c r="Q578" s="229"/>
      <c r="R578" s="229"/>
      <c r="S578" s="229"/>
      <c r="T578" s="230"/>
      <c r="U578" s="13"/>
      <c r="V578" s="13"/>
      <c r="W578" s="13"/>
      <c r="X578" s="13"/>
      <c r="Y578" s="13"/>
      <c r="Z578" s="13"/>
      <c r="AA578" s="13"/>
      <c r="AB578" s="13"/>
      <c r="AC578" s="13"/>
      <c r="AD578" s="13"/>
      <c r="AE578" s="13"/>
      <c r="AT578" s="231" t="s">
        <v>135</v>
      </c>
      <c r="AU578" s="231" t="s">
        <v>82</v>
      </c>
      <c r="AV578" s="13" t="s">
        <v>124</v>
      </c>
      <c r="AW578" s="13" t="s">
        <v>33</v>
      </c>
      <c r="AX578" s="13" t="s">
        <v>80</v>
      </c>
      <c r="AY578" s="231" t="s">
        <v>125</v>
      </c>
    </row>
    <row r="579" s="2" customFormat="1" ht="21.75" customHeight="1">
      <c r="A579" s="38"/>
      <c r="B579" s="39"/>
      <c r="C579" s="233" t="s">
        <v>778</v>
      </c>
      <c r="D579" s="233" t="s">
        <v>321</v>
      </c>
      <c r="E579" s="235" t="s">
        <v>546</v>
      </c>
      <c r="F579" s="236" t="s">
        <v>547</v>
      </c>
      <c r="G579" s="237" t="s">
        <v>144</v>
      </c>
      <c r="H579" s="238">
        <v>3.9380000000000002</v>
      </c>
      <c r="I579" s="239"/>
      <c r="J579" s="240">
        <f>ROUND(I579*H579,2)</f>
        <v>0</v>
      </c>
      <c r="K579" s="236" t="s">
        <v>123</v>
      </c>
      <c r="L579" s="241"/>
      <c r="M579" s="242" t="s">
        <v>19</v>
      </c>
      <c r="N579" s="243" t="s">
        <v>43</v>
      </c>
      <c r="O579" s="84"/>
      <c r="P579" s="191">
        <f>O579*H579</f>
        <v>0</v>
      </c>
      <c r="Q579" s="191">
        <v>0</v>
      </c>
      <c r="R579" s="191">
        <f>Q579*H579</f>
        <v>0</v>
      </c>
      <c r="S579" s="191">
        <v>0</v>
      </c>
      <c r="T579" s="192">
        <f>S579*H579</f>
        <v>0</v>
      </c>
      <c r="U579" s="38"/>
      <c r="V579" s="38"/>
      <c r="W579" s="38"/>
      <c r="X579" s="38"/>
      <c r="Y579" s="38"/>
      <c r="Z579" s="38"/>
      <c r="AA579" s="38"/>
      <c r="AB579" s="38"/>
      <c r="AC579" s="38"/>
      <c r="AD579" s="38"/>
      <c r="AE579" s="38"/>
      <c r="AR579" s="193" t="s">
        <v>145</v>
      </c>
      <c r="AT579" s="193" t="s">
        <v>321</v>
      </c>
      <c r="AU579" s="193" t="s">
        <v>82</v>
      </c>
      <c r="AY579" s="17" t="s">
        <v>125</v>
      </c>
      <c r="BE579" s="194">
        <f>IF(N579="základní",J579,0)</f>
        <v>0</v>
      </c>
      <c r="BF579" s="194">
        <f>IF(N579="snížená",J579,0)</f>
        <v>0</v>
      </c>
      <c r="BG579" s="194">
        <f>IF(N579="zákl. přenesená",J579,0)</f>
        <v>0</v>
      </c>
      <c r="BH579" s="194">
        <f>IF(N579="sníž. přenesená",J579,0)</f>
        <v>0</v>
      </c>
      <c r="BI579" s="194">
        <f>IF(N579="nulová",J579,0)</f>
        <v>0</v>
      </c>
      <c r="BJ579" s="17" t="s">
        <v>80</v>
      </c>
      <c r="BK579" s="194">
        <f>ROUND(I579*H579,2)</f>
        <v>0</v>
      </c>
      <c r="BL579" s="17" t="s">
        <v>124</v>
      </c>
      <c r="BM579" s="193" t="s">
        <v>779</v>
      </c>
    </row>
    <row r="580" s="2" customFormat="1">
      <c r="A580" s="38"/>
      <c r="B580" s="39"/>
      <c r="C580" s="40"/>
      <c r="D580" s="195" t="s">
        <v>126</v>
      </c>
      <c r="E580" s="40"/>
      <c r="F580" s="196" t="s">
        <v>547</v>
      </c>
      <c r="G580" s="40"/>
      <c r="H580" s="40"/>
      <c r="I580" s="197"/>
      <c r="J580" s="40"/>
      <c r="K580" s="40"/>
      <c r="L580" s="44"/>
      <c r="M580" s="198"/>
      <c r="N580" s="199"/>
      <c r="O580" s="84"/>
      <c r="P580" s="84"/>
      <c r="Q580" s="84"/>
      <c r="R580" s="84"/>
      <c r="S580" s="84"/>
      <c r="T580" s="85"/>
      <c r="U580" s="38"/>
      <c r="V580" s="38"/>
      <c r="W580" s="38"/>
      <c r="X580" s="38"/>
      <c r="Y580" s="38"/>
      <c r="Z580" s="38"/>
      <c r="AA580" s="38"/>
      <c r="AB580" s="38"/>
      <c r="AC580" s="38"/>
      <c r="AD580" s="38"/>
      <c r="AE580" s="38"/>
      <c r="AT580" s="17" t="s">
        <v>126</v>
      </c>
      <c r="AU580" s="17" t="s">
        <v>82</v>
      </c>
    </row>
    <row r="581" s="11" customFormat="1">
      <c r="A581" s="11"/>
      <c r="B581" s="200"/>
      <c r="C581" s="201"/>
      <c r="D581" s="195" t="s">
        <v>135</v>
      </c>
      <c r="E581" s="202" t="s">
        <v>19</v>
      </c>
      <c r="F581" s="203" t="s">
        <v>701</v>
      </c>
      <c r="G581" s="201"/>
      <c r="H581" s="204">
        <v>3.9380000000000002</v>
      </c>
      <c r="I581" s="205"/>
      <c r="J581" s="201"/>
      <c r="K581" s="201"/>
      <c r="L581" s="206"/>
      <c r="M581" s="207"/>
      <c r="N581" s="208"/>
      <c r="O581" s="208"/>
      <c r="P581" s="208"/>
      <c r="Q581" s="208"/>
      <c r="R581" s="208"/>
      <c r="S581" s="208"/>
      <c r="T581" s="209"/>
      <c r="U581" s="11"/>
      <c r="V581" s="11"/>
      <c r="W581" s="11"/>
      <c r="X581" s="11"/>
      <c r="Y581" s="11"/>
      <c r="Z581" s="11"/>
      <c r="AA581" s="11"/>
      <c r="AB581" s="11"/>
      <c r="AC581" s="11"/>
      <c r="AD581" s="11"/>
      <c r="AE581" s="11"/>
      <c r="AT581" s="210" t="s">
        <v>135</v>
      </c>
      <c r="AU581" s="210" t="s">
        <v>82</v>
      </c>
      <c r="AV581" s="11" t="s">
        <v>82</v>
      </c>
      <c r="AW581" s="11" t="s">
        <v>33</v>
      </c>
      <c r="AX581" s="11" t="s">
        <v>72</v>
      </c>
      <c r="AY581" s="210" t="s">
        <v>125</v>
      </c>
    </row>
    <row r="582" s="13" customFormat="1">
      <c r="A582" s="13"/>
      <c r="B582" s="221"/>
      <c r="C582" s="222"/>
      <c r="D582" s="195" t="s">
        <v>135</v>
      </c>
      <c r="E582" s="223" t="s">
        <v>19</v>
      </c>
      <c r="F582" s="224" t="s">
        <v>141</v>
      </c>
      <c r="G582" s="222"/>
      <c r="H582" s="225">
        <v>3.9380000000000002</v>
      </c>
      <c r="I582" s="226"/>
      <c r="J582" s="222"/>
      <c r="K582" s="222"/>
      <c r="L582" s="227"/>
      <c r="M582" s="228"/>
      <c r="N582" s="229"/>
      <c r="O582" s="229"/>
      <c r="P582" s="229"/>
      <c r="Q582" s="229"/>
      <c r="R582" s="229"/>
      <c r="S582" s="229"/>
      <c r="T582" s="230"/>
      <c r="U582" s="13"/>
      <c r="V582" s="13"/>
      <c r="W582" s="13"/>
      <c r="X582" s="13"/>
      <c r="Y582" s="13"/>
      <c r="Z582" s="13"/>
      <c r="AA582" s="13"/>
      <c r="AB582" s="13"/>
      <c r="AC582" s="13"/>
      <c r="AD582" s="13"/>
      <c r="AE582" s="13"/>
      <c r="AT582" s="231" t="s">
        <v>135</v>
      </c>
      <c r="AU582" s="231" t="s">
        <v>82</v>
      </c>
      <c r="AV582" s="13" t="s">
        <v>124</v>
      </c>
      <c r="AW582" s="13" t="s">
        <v>33</v>
      </c>
      <c r="AX582" s="13" t="s">
        <v>80</v>
      </c>
      <c r="AY582" s="231" t="s">
        <v>125</v>
      </c>
    </row>
    <row r="583" s="2" customFormat="1" ht="24.15" customHeight="1">
      <c r="A583" s="38"/>
      <c r="B583" s="39"/>
      <c r="C583" s="233" t="s">
        <v>609</v>
      </c>
      <c r="D583" s="233" t="s">
        <v>321</v>
      </c>
      <c r="E583" s="235" t="s">
        <v>548</v>
      </c>
      <c r="F583" s="236" t="s">
        <v>549</v>
      </c>
      <c r="G583" s="237" t="s">
        <v>144</v>
      </c>
      <c r="H583" s="238">
        <v>3.2810000000000001</v>
      </c>
      <c r="I583" s="239"/>
      <c r="J583" s="240">
        <f>ROUND(I583*H583,2)</f>
        <v>0</v>
      </c>
      <c r="K583" s="236" t="s">
        <v>123</v>
      </c>
      <c r="L583" s="241"/>
      <c r="M583" s="242" t="s">
        <v>19</v>
      </c>
      <c r="N583" s="243" t="s">
        <v>43</v>
      </c>
      <c r="O583" s="84"/>
      <c r="P583" s="191">
        <f>O583*H583</f>
        <v>0</v>
      </c>
      <c r="Q583" s="191">
        <v>0</v>
      </c>
      <c r="R583" s="191">
        <f>Q583*H583</f>
        <v>0</v>
      </c>
      <c r="S583" s="191">
        <v>0</v>
      </c>
      <c r="T583" s="192">
        <f>S583*H583</f>
        <v>0</v>
      </c>
      <c r="U583" s="38"/>
      <c r="V583" s="38"/>
      <c r="W583" s="38"/>
      <c r="X583" s="38"/>
      <c r="Y583" s="38"/>
      <c r="Z583" s="38"/>
      <c r="AA583" s="38"/>
      <c r="AB583" s="38"/>
      <c r="AC583" s="38"/>
      <c r="AD583" s="38"/>
      <c r="AE583" s="38"/>
      <c r="AR583" s="193" t="s">
        <v>145</v>
      </c>
      <c r="AT583" s="193" t="s">
        <v>321</v>
      </c>
      <c r="AU583" s="193" t="s">
        <v>82</v>
      </c>
      <c r="AY583" s="17" t="s">
        <v>125</v>
      </c>
      <c r="BE583" s="194">
        <f>IF(N583="základní",J583,0)</f>
        <v>0</v>
      </c>
      <c r="BF583" s="194">
        <f>IF(N583="snížená",J583,0)</f>
        <v>0</v>
      </c>
      <c r="BG583" s="194">
        <f>IF(N583="zákl. přenesená",J583,0)</f>
        <v>0</v>
      </c>
      <c r="BH583" s="194">
        <f>IF(N583="sníž. přenesená",J583,0)</f>
        <v>0</v>
      </c>
      <c r="BI583" s="194">
        <f>IF(N583="nulová",J583,0)</f>
        <v>0</v>
      </c>
      <c r="BJ583" s="17" t="s">
        <v>80</v>
      </c>
      <c r="BK583" s="194">
        <f>ROUND(I583*H583,2)</f>
        <v>0</v>
      </c>
      <c r="BL583" s="17" t="s">
        <v>124</v>
      </c>
      <c r="BM583" s="193" t="s">
        <v>780</v>
      </c>
    </row>
    <row r="584" s="2" customFormat="1">
      <c r="A584" s="38"/>
      <c r="B584" s="39"/>
      <c r="C584" s="40"/>
      <c r="D584" s="195" t="s">
        <v>126</v>
      </c>
      <c r="E584" s="40"/>
      <c r="F584" s="196" t="s">
        <v>549</v>
      </c>
      <c r="G584" s="40"/>
      <c r="H584" s="40"/>
      <c r="I584" s="197"/>
      <c r="J584" s="40"/>
      <c r="K584" s="40"/>
      <c r="L584" s="44"/>
      <c r="M584" s="198"/>
      <c r="N584" s="199"/>
      <c r="O584" s="84"/>
      <c r="P584" s="84"/>
      <c r="Q584" s="84"/>
      <c r="R584" s="84"/>
      <c r="S584" s="84"/>
      <c r="T584" s="85"/>
      <c r="U584" s="38"/>
      <c r="V584" s="38"/>
      <c r="W584" s="38"/>
      <c r="X584" s="38"/>
      <c r="Y584" s="38"/>
      <c r="Z584" s="38"/>
      <c r="AA584" s="38"/>
      <c r="AB584" s="38"/>
      <c r="AC584" s="38"/>
      <c r="AD584" s="38"/>
      <c r="AE584" s="38"/>
      <c r="AT584" s="17" t="s">
        <v>126</v>
      </c>
      <c r="AU584" s="17" t="s">
        <v>82</v>
      </c>
    </row>
    <row r="585" s="11" customFormat="1">
      <c r="A585" s="11"/>
      <c r="B585" s="200"/>
      <c r="C585" s="201"/>
      <c r="D585" s="195" t="s">
        <v>135</v>
      </c>
      <c r="E585" s="202" t="s">
        <v>19</v>
      </c>
      <c r="F585" s="203" t="s">
        <v>705</v>
      </c>
      <c r="G585" s="201"/>
      <c r="H585" s="204">
        <v>3.2810000000000001</v>
      </c>
      <c r="I585" s="205"/>
      <c r="J585" s="201"/>
      <c r="K585" s="201"/>
      <c r="L585" s="206"/>
      <c r="M585" s="207"/>
      <c r="N585" s="208"/>
      <c r="O585" s="208"/>
      <c r="P585" s="208"/>
      <c r="Q585" s="208"/>
      <c r="R585" s="208"/>
      <c r="S585" s="208"/>
      <c r="T585" s="209"/>
      <c r="U585" s="11"/>
      <c r="V585" s="11"/>
      <c r="W585" s="11"/>
      <c r="X585" s="11"/>
      <c r="Y585" s="11"/>
      <c r="Z585" s="11"/>
      <c r="AA585" s="11"/>
      <c r="AB585" s="11"/>
      <c r="AC585" s="11"/>
      <c r="AD585" s="11"/>
      <c r="AE585" s="11"/>
      <c r="AT585" s="210" t="s">
        <v>135</v>
      </c>
      <c r="AU585" s="210" t="s">
        <v>82</v>
      </c>
      <c r="AV585" s="11" t="s">
        <v>82</v>
      </c>
      <c r="AW585" s="11" t="s">
        <v>33</v>
      </c>
      <c r="AX585" s="11" t="s">
        <v>72</v>
      </c>
      <c r="AY585" s="210" t="s">
        <v>125</v>
      </c>
    </row>
    <row r="586" s="13" customFormat="1">
      <c r="A586" s="13"/>
      <c r="B586" s="221"/>
      <c r="C586" s="222"/>
      <c r="D586" s="195" t="s">
        <v>135</v>
      </c>
      <c r="E586" s="223" t="s">
        <v>19</v>
      </c>
      <c r="F586" s="224" t="s">
        <v>141</v>
      </c>
      <c r="G586" s="222"/>
      <c r="H586" s="225">
        <v>3.2810000000000001</v>
      </c>
      <c r="I586" s="226"/>
      <c r="J586" s="222"/>
      <c r="K586" s="222"/>
      <c r="L586" s="227"/>
      <c r="M586" s="228"/>
      <c r="N586" s="229"/>
      <c r="O586" s="229"/>
      <c r="P586" s="229"/>
      <c r="Q586" s="229"/>
      <c r="R586" s="229"/>
      <c r="S586" s="229"/>
      <c r="T586" s="230"/>
      <c r="U586" s="13"/>
      <c r="V586" s="13"/>
      <c r="W586" s="13"/>
      <c r="X586" s="13"/>
      <c r="Y586" s="13"/>
      <c r="Z586" s="13"/>
      <c r="AA586" s="13"/>
      <c r="AB586" s="13"/>
      <c r="AC586" s="13"/>
      <c r="AD586" s="13"/>
      <c r="AE586" s="13"/>
      <c r="AT586" s="231" t="s">
        <v>135</v>
      </c>
      <c r="AU586" s="231" t="s">
        <v>82</v>
      </c>
      <c r="AV586" s="13" t="s">
        <v>124</v>
      </c>
      <c r="AW586" s="13" t="s">
        <v>33</v>
      </c>
      <c r="AX586" s="13" t="s">
        <v>80</v>
      </c>
      <c r="AY586" s="231" t="s">
        <v>125</v>
      </c>
    </row>
    <row r="587" s="2" customFormat="1" ht="16.5" customHeight="1">
      <c r="A587" s="38"/>
      <c r="B587" s="39"/>
      <c r="C587" s="233" t="s">
        <v>781</v>
      </c>
      <c r="D587" s="233" t="s">
        <v>321</v>
      </c>
      <c r="E587" s="235" t="s">
        <v>551</v>
      </c>
      <c r="F587" s="236" t="s">
        <v>552</v>
      </c>
      <c r="G587" s="237" t="s">
        <v>122</v>
      </c>
      <c r="H587" s="238">
        <v>2</v>
      </c>
      <c r="I587" s="239"/>
      <c r="J587" s="240">
        <f>ROUND(I587*H587,2)</f>
        <v>0</v>
      </c>
      <c r="K587" s="236" t="s">
        <v>123</v>
      </c>
      <c r="L587" s="241"/>
      <c r="M587" s="242" t="s">
        <v>19</v>
      </c>
      <c r="N587" s="243" t="s">
        <v>43</v>
      </c>
      <c r="O587" s="84"/>
      <c r="P587" s="191">
        <f>O587*H587</f>
        <v>0</v>
      </c>
      <c r="Q587" s="191">
        <v>0</v>
      </c>
      <c r="R587" s="191">
        <f>Q587*H587</f>
        <v>0</v>
      </c>
      <c r="S587" s="191">
        <v>0</v>
      </c>
      <c r="T587" s="192">
        <f>S587*H587</f>
        <v>0</v>
      </c>
      <c r="U587" s="38"/>
      <c r="V587" s="38"/>
      <c r="W587" s="38"/>
      <c r="X587" s="38"/>
      <c r="Y587" s="38"/>
      <c r="Z587" s="38"/>
      <c r="AA587" s="38"/>
      <c r="AB587" s="38"/>
      <c r="AC587" s="38"/>
      <c r="AD587" s="38"/>
      <c r="AE587" s="38"/>
      <c r="AR587" s="193" t="s">
        <v>145</v>
      </c>
      <c r="AT587" s="193" t="s">
        <v>321</v>
      </c>
      <c r="AU587" s="193" t="s">
        <v>82</v>
      </c>
      <c r="AY587" s="17" t="s">
        <v>125</v>
      </c>
      <c r="BE587" s="194">
        <f>IF(N587="základní",J587,0)</f>
        <v>0</v>
      </c>
      <c r="BF587" s="194">
        <f>IF(N587="snížená",J587,0)</f>
        <v>0</v>
      </c>
      <c r="BG587" s="194">
        <f>IF(N587="zákl. přenesená",J587,0)</f>
        <v>0</v>
      </c>
      <c r="BH587" s="194">
        <f>IF(N587="sníž. přenesená",J587,0)</f>
        <v>0</v>
      </c>
      <c r="BI587" s="194">
        <f>IF(N587="nulová",J587,0)</f>
        <v>0</v>
      </c>
      <c r="BJ587" s="17" t="s">
        <v>80</v>
      </c>
      <c r="BK587" s="194">
        <f>ROUND(I587*H587,2)</f>
        <v>0</v>
      </c>
      <c r="BL587" s="17" t="s">
        <v>124</v>
      </c>
      <c r="BM587" s="193" t="s">
        <v>782</v>
      </c>
    </row>
    <row r="588" s="2" customFormat="1">
      <c r="A588" s="38"/>
      <c r="B588" s="39"/>
      <c r="C588" s="40"/>
      <c r="D588" s="195" t="s">
        <v>126</v>
      </c>
      <c r="E588" s="40"/>
      <c r="F588" s="196" t="s">
        <v>552</v>
      </c>
      <c r="G588" s="40"/>
      <c r="H588" s="40"/>
      <c r="I588" s="197"/>
      <c r="J588" s="40"/>
      <c r="K588" s="40"/>
      <c r="L588" s="44"/>
      <c r="M588" s="198"/>
      <c r="N588" s="199"/>
      <c r="O588" s="84"/>
      <c r="P588" s="84"/>
      <c r="Q588" s="84"/>
      <c r="R588" s="84"/>
      <c r="S588" s="84"/>
      <c r="T588" s="85"/>
      <c r="U588" s="38"/>
      <c r="V588" s="38"/>
      <c r="W588" s="38"/>
      <c r="X588" s="38"/>
      <c r="Y588" s="38"/>
      <c r="Z588" s="38"/>
      <c r="AA588" s="38"/>
      <c r="AB588" s="38"/>
      <c r="AC588" s="38"/>
      <c r="AD588" s="38"/>
      <c r="AE588" s="38"/>
      <c r="AT588" s="17" t="s">
        <v>126</v>
      </c>
      <c r="AU588" s="17" t="s">
        <v>82</v>
      </c>
    </row>
    <row r="589" s="2" customFormat="1" ht="55.5" customHeight="1">
      <c r="A589" s="38"/>
      <c r="B589" s="39"/>
      <c r="C589" s="182" t="s">
        <v>611</v>
      </c>
      <c r="D589" s="182" t="s">
        <v>119</v>
      </c>
      <c r="E589" s="183" t="s">
        <v>154</v>
      </c>
      <c r="F589" s="184" t="s">
        <v>155</v>
      </c>
      <c r="G589" s="185" t="s">
        <v>144</v>
      </c>
      <c r="H589" s="186">
        <v>11.157</v>
      </c>
      <c r="I589" s="187"/>
      <c r="J589" s="188">
        <f>ROUND(I589*H589,2)</f>
        <v>0</v>
      </c>
      <c r="K589" s="184" t="s">
        <v>123</v>
      </c>
      <c r="L589" s="44"/>
      <c r="M589" s="189" t="s">
        <v>19</v>
      </c>
      <c r="N589" s="190" t="s">
        <v>43</v>
      </c>
      <c r="O589" s="84"/>
      <c r="P589" s="191">
        <f>O589*H589</f>
        <v>0</v>
      </c>
      <c r="Q589" s="191">
        <v>0</v>
      </c>
      <c r="R589" s="191">
        <f>Q589*H589</f>
        <v>0</v>
      </c>
      <c r="S589" s="191">
        <v>0</v>
      </c>
      <c r="T589" s="192">
        <f>S589*H589</f>
        <v>0</v>
      </c>
      <c r="U589" s="38"/>
      <c r="V589" s="38"/>
      <c r="W589" s="38"/>
      <c r="X589" s="38"/>
      <c r="Y589" s="38"/>
      <c r="Z589" s="38"/>
      <c r="AA589" s="38"/>
      <c r="AB589" s="38"/>
      <c r="AC589" s="38"/>
      <c r="AD589" s="38"/>
      <c r="AE589" s="38"/>
      <c r="AR589" s="193" t="s">
        <v>124</v>
      </c>
      <c r="AT589" s="193" t="s">
        <v>119</v>
      </c>
      <c r="AU589" s="193" t="s">
        <v>82</v>
      </c>
      <c r="AY589" s="17" t="s">
        <v>125</v>
      </c>
      <c r="BE589" s="194">
        <f>IF(N589="základní",J589,0)</f>
        <v>0</v>
      </c>
      <c r="BF589" s="194">
        <f>IF(N589="snížená",J589,0)</f>
        <v>0</v>
      </c>
      <c r="BG589" s="194">
        <f>IF(N589="zákl. přenesená",J589,0)</f>
        <v>0</v>
      </c>
      <c r="BH589" s="194">
        <f>IF(N589="sníž. přenesená",J589,0)</f>
        <v>0</v>
      </c>
      <c r="BI589" s="194">
        <f>IF(N589="nulová",J589,0)</f>
        <v>0</v>
      </c>
      <c r="BJ589" s="17" t="s">
        <v>80</v>
      </c>
      <c r="BK589" s="194">
        <f>ROUND(I589*H589,2)</f>
        <v>0</v>
      </c>
      <c r="BL589" s="17" t="s">
        <v>124</v>
      </c>
      <c r="BM589" s="193" t="s">
        <v>783</v>
      </c>
    </row>
    <row r="590" s="2" customFormat="1">
      <c r="A590" s="38"/>
      <c r="B590" s="39"/>
      <c r="C590" s="40"/>
      <c r="D590" s="195" t="s">
        <v>126</v>
      </c>
      <c r="E590" s="40"/>
      <c r="F590" s="196" t="s">
        <v>155</v>
      </c>
      <c r="G590" s="40"/>
      <c r="H590" s="40"/>
      <c r="I590" s="197"/>
      <c r="J590" s="40"/>
      <c r="K590" s="40"/>
      <c r="L590" s="44"/>
      <c r="M590" s="198"/>
      <c r="N590" s="199"/>
      <c r="O590" s="84"/>
      <c r="P590" s="84"/>
      <c r="Q590" s="84"/>
      <c r="R590" s="84"/>
      <c r="S590" s="84"/>
      <c r="T590" s="85"/>
      <c r="U590" s="38"/>
      <c r="V590" s="38"/>
      <c r="W590" s="38"/>
      <c r="X590" s="38"/>
      <c r="Y590" s="38"/>
      <c r="Z590" s="38"/>
      <c r="AA590" s="38"/>
      <c r="AB590" s="38"/>
      <c r="AC590" s="38"/>
      <c r="AD590" s="38"/>
      <c r="AE590" s="38"/>
      <c r="AT590" s="17" t="s">
        <v>126</v>
      </c>
      <c r="AU590" s="17" t="s">
        <v>82</v>
      </c>
    </row>
    <row r="591" s="11" customFormat="1">
      <c r="A591" s="11"/>
      <c r="B591" s="200"/>
      <c r="C591" s="201"/>
      <c r="D591" s="195" t="s">
        <v>135</v>
      </c>
      <c r="E591" s="202" t="s">
        <v>19</v>
      </c>
      <c r="F591" s="203" t="s">
        <v>709</v>
      </c>
      <c r="G591" s="201"/>
      <c r="H591" s="204">
        <v>11.157</v>
      </c>
      <c r="I591" s="205"/>
      <c r="J591" s="201"/>
      <c r="K591" s="201"/>
      <c r="L591" s="206"/>
      <c r="M591" s="207"/>
      <c r="N591" s="208"/>
      <c r="O591" s="208"/>
      <c r="P591" s="208"/>
      <c r="Q591" s="208"/>
      <c r="R591" s="208"/>
      <c r="S591" s="208"/>
      <c r="T591" s="209"/>
      <c r="U591" s="11"/>
      <c r="V591" s="11"/>
      <c r="W591" s="11"/>
      <c r="X591" s="11"/>
      <c r="Y591" s="11"/>
      <c r="Z591" s="11"/>
      <c r="AA591" s="11"/>
      <c r="AB591" s="11"/>
      <c r="AC591" s="11"/>
      <c r="AD591" s="11"/>
      <c r="AE591" s="11"/>
      <c r="AT591" s="210" t="s">
        <v>135</v>
      </c>
      <c r="AU591" s="210" t="s">
        <v>82</v>
      </c>
      <c r="AV591" s="11" t="s">
        <v>82</v>
      </c>
      <c r="AW591" s="11" t="s">
        <v>33</v>
      </c>
      <c r="AX591" s="11" t="s">
        <v>72</v>
      </c>
      <c r="AY591" s="210" t="s">
        <v>125</v>
      </c>
    </row>
    <row r="592" s="13" customFormat="1">
      <c r="A592" s="13"/>
      <c r="B592" s="221"/>
      <c r="C592" s="222"/>
      <c r="D592" s="195" t="s">
        <v>135</v>
      </c>
      <c r="E592" s="223" t="s">
        <v>19</v>
      </c>
      <c r="F592" s="224" t="s">
        <v>141</v>
      </c>
      <c r="G592" s="222"/>
      <c r="H592" s="225">
        <v>11.157</v>
      </c>
      <c r="I592" s="226"/>
      <c r="J592" s="222"/>
      <c r="K592" s="222"/>
      <c r="L592" s="227"/>
      <c r="M592" s="228"/>
      <c r="N592" s="229"/>
      <c r="O592" s="229"/>
      <c r="P592" s="229"/>
      <c r="Q592" s="229"/>
      <c r="R592" s="229"/>
      <c r="S592" s="229"/>
      <c r="T592" s="230"/>
      <c r="U592" s="13"/>
      <c r="V592" s="13"/>
      <c r="W592" s="13"/>
      <c r="X592" s="13"/>
      <c r="Y592" s="13"/>
      <c r="Z592" s="13"/>
      <c r="AA592" s="13"/>
      <c r="AB592" s="13"/>
      <c r="AC592" s="13"/>
      <c r="AD592" s="13"/>
      <c r="AE592" s="13"/>
      <c r="AT592" s="231" t="s">
        <v>135</v>
      </c>
      <c r="AU592" s="231" t="s">
        <v>82</v>
      </c>
      <c r="AV592" s="13" t="s">
        <v>124</v>
      </c>
      <c r="AW592" s="13" t="s">
        <v>33</v>
      </c>
      <c r="AX592" s="13" t="s">
        <v>80</v>
      </c>
      <c r="AY592" s="231" t="s">
        <v>125</v>
      </c>
    </row>
    <row r="593" s="2" customFormat="1" ht="24.15" customHeight="1">
      <c r="A593" s="38"/>
      <c r="B593" s="39"/>
      <c r="C593" s="182" t="s">
        <v>784</v>
      </c>
      <c r="D593" s="182" t="s">
        <v>119</v>
      </c>
      <c r="E593" s="183" t="s">
        <v>554</v>
      </c>
      <c r="F593" s="184" t="s">
        <v>555</v>
      </c>
      <c r="G593" s="185" t="s">
        <v>170</v>
      </c>
      <c r="H593" s="186">
        <v>10</v>
      </c>
      <c r="I593" s="187"/>
      <c r="J593" s="188">
        <f>ROUND(I593*H593,2)</f>
        <v>0</v>
      </c>
      <c r="K593" s="184" t="s">
        <v>19</v>
      </c>
      <c r="L593" s="44"/>
      <c r="M593" s="189" t="s">
        <v>19</v>
      </c>
      <c r="N593" s="190" t="s">
        <v>43</v>
      </c>
      <c r="O593" s="84"/>
      <c r="P593" s="191">
        <f>O593*H593</f>
        <v>0</v>
      </c>
      <c r="Q593" s="191">
        <v>0</v>
      </c>
      <c r="R593" s="191">
        <f>Q593*H593</f>
        <v>0</v>
      </c>
      <c r="S593" s="191">
        <v>0</v>
      </c>
      <c r="T593" s="192">
        <f>S593*H593</f>
        <v>0</v>
      </c>
      <c r="U593" s="38"/>
      <c r="V593" s="38"/>
      <c r="W593" s="38"/>
      <c r="X593" s="38"/>
      <c r="Y593" s="38"/>
      <c r="Z593" s="38"/>
      <c r="AA593" s="38"/>
      <c r="AB593" s="38"/>
      <c r="AC593" s="38"/>
      <c r="AD593" s="38"/>
      <c r="AE593" s="38"/>
      <c r="AR593" s="193" t="s">
        <v>124</v>
      </c>
      <c r="AT593" s="193" t="s">
        <v>119</v>
      </c>
      <c r="AU593" s="193" t="s">
        <v>82</v>
      </c>
      <c r="AY593" s="17" t="s">
        <v>125</v>
      </c>
      <c r="BE593" s="194">
        <f>IF(N593="základní",J593,0)</f>
        <v>0</v>
      </c>
      <c r="BF593" s="194">
        <f>IF(N593="snížená",J593,0)</f>
        <v>0</v>
      </c>
      <c r="BG593" s="194">
        <f>IF(N593="zákl. přenesená",J593,0)</f>
        <v>0</v>
      </c>
      <c r="BH593" s="194">
        <f>IF(N593="sníž. přenesená",J593,0)</f>
        <v>0</v>
      </c>
      <c r="BI593" s="194">
        <f>IF(N593="nulová",J593,0)</f>
        <v>0</v>
      </c>
      <c r="BJ593" s="17" t="s">
        <v>80</v>
      </c>
      <c r="BK593" s="194">
        <f>ROUND(I593*H593,2)</f>
        <v>0</v>
      </c>
      <c r="BL593" s="17" t="s">
        <v>124</v>
      </c>
      <c r="BM593" s="193" t="s">
        <v>785</v>
      </c>
    </row>
    <row r="594" s="2" customFormat="1">
      <c r="A594" s="38"/>
      <c r="B594" s="39"/>
      <c r="C594" s="40"/>
      <c r="D594" s="195" t="s">
        <v>126</v>
      </c>
      <c r="E594" s="40"/>
      <c r="F594" s="196" t="s">
        <v>555</v>
      </c>
      <c r="G594" s="40"/>
      <c r="H594" s="40"/>
      <c r="I594" s="197"/>
      <c r="J594" s="40"/>
      <c r="K594" s="40"/>
      <c r="L594" s="44"/>
      <c r="M594" s="198"/>
      <c r="N594" s="199"/>
      <c r="O594" s="84"/>
      <c r="P594" s="84"/>
      <c r="Q594" s="84"/>
      <c r="R594" s="84"/>
      <c r="S594" s="84"/>
      <c r="T594" s="85"/>
      <c r="U594" s="38"/>
      <c r="V594" s="38"/>
      <c r="W594" s="38"/>
      <c r="X594" s="38"/>
      <c r="Y594" s="38"/>
      <c r="Z594" s="38"/>
      <c r="AA594" s="38"/>
      <c r="AB594" s="38"/>
      <c r="AC594" s="38"/>
      <c r="AD594" s="38"/>
      <c r="AE594" s="38"/>
      <c r="AT594" s="17" t="s">
        <v>126</v>
      </c>
      <c r="AU594" s="17" t="s">
        <v>82</v>
      </c>
    </row>
    <row r="595" s="11" customFormat="1">
      <c r="A595" s="11"/>
      <c r="B595" s="200"/>
      <c r="C595" s="201"/>
      <c r="D595" s="195" t="s">
        <v>135</v>
      </c>
      <c r="E595" s="202" t="s">
        <v>19</v>
      </c>
      <c r="F595" s="203" t="s">
        <v>714</v>
      </c>
      <c r="G595" s="201"/>
      <c r="H595" s="204">
        <v>10</v>
      </c>
      <c r="I595" s="205"/>
      <c r="J595" s="201"/>
      <c r="K595" s="201"/>
      <c r="L595" s="206"/>
      <c r="M595" s="207"/>
      <c r="N595" s="208"/>
      <c r="O595" s="208"/>
      <c r="P595" s="208"/>
      <c r="Q595" s="208"/>
      <c r="R595" s="208"/>
      <c r="S595" s="208"/>
      <c r="T595" s="209"/>
      <c r="U595" s="11"/>
      <c r="V595" s="11"/>
      <c r="W595" s="11"/>
      <c r="X595" s="11"/>
      <c r="Y595" s="11"/>
      <c r="Z595" s="11"/>
      <c r="AA595" s="11"/>
      <c r="AB595" s="11"/>
      <c r="AC595" s="11"/>
      <c r="AD595" s="11"/>
      <c r="AE595" s="11"/>
      <c r="AT595" s="210" t="s">
        <v>135</v>
      </c>
      <c r="AU595" s="210" t="s">
        <v>82</v>
      </c>
      <c r="AV595" s="11" t="s">
        <v>82</v>
      </c>
      <c r="AW595" s="11" t="s">
        <v>33</v>
      </c>
      <c r="AX595" s="11" t="s">
        <v>72</v>
      </c>
      <c r="AY595" s="210" t="s">
        <v>125</v>
      </c>
    </row>
    <row r="596" s="13" customFormat="1">
      <c r="A596" s="13"/>
      <c r="B596" s="221"/>
      <c r="C596" s="222"/>
      <c r="D596" s="195" t="s">
        <v>135</v>
      </c>
      <c r="E596" s="223" t="s">
        <v>19</v>
      </c>
      <c r="F596" s="224" t="s">
        <v>141</v>
      </c>
      <c r="G596" s="222"/>
      <c r="H596" s="225">
        <v>10</v>
      </c>
      <c r="I596" s="226"/>
      <c r="J596" s="222"/>
      <c r="K596" s="222"/>
      <c r="L596" s="227"/>
      <c r="M596" s="228"/>
      <c r="N596" s="229"/>
      <c r="O596" s="229"/>
      <c r="P596" s="229"/>
      <c r="Q596" s="229"/>
      <c r="R596" s="229"/>
      <c r="S596" s="229"/>
      <c r="T596" s="230"/>
      <c r="U596" s="13"/>
      <c r="V596" s="13"/>
      <c r="W596" s="13"/>
      <c r="X596" s="13"/>
      <c r="Y596" s="13"/>
      <c r="Z596" s="13"/>
      <c r="AA596" s="13"/>
      <c r="AB596" s="13"/>
      <c r="AC596" s="13"/>
      <c r="AD596" s="13"/>
      <c r="AE596" s="13"/>
      <c r="AT596" s="231" t="s">
        <v>135</v>
      </c>
      <c r="AU596" s="231" t="s">
        <v>82</v>
      </c>
      <c r="AV596" s="13" t="s">
        <v>124</v>
      </c>
      <c r="AW596" s="13" t="s">
        <v>33</v>
      </c>
      <c r="AX596" s="13" t="s">
        <v>80</v>
      </c>
      <c r="AY596" s="231" t="s">
        <v>125</v>
      </c>
    </row>
    <row r="597" s="2" customFormat="1" ht="24.15" customHeight="1">
      <c r="A597" s="38"/>
      <c r="B597" s="39"/>
      <c r="C597" s="182" t="s">
        <v>613</v>
      </c>
      <c r="D597" s="182" t="s">
        <v>119</v>
      </c>
      <c r="E597" s="183" t="s">
        <v>558</v>
      </c>
      <c r="F597" s="184" t="s">
        <v>559</v>
      </c>
      <c r="G597" s="185" t="s">
        <v>170</v>
      </c>
      <c r="H597" s="186">
        <v>10</v>
      </c>
      <c r="I597" s="187"/>
      <c r="J597" s="188">
        <f>ROUND(I597*H597,2)</f>
        <v>0</v>
      </c>
      <c r="K597" s="184" t="s">
        <v>19</v>
      </c>
      <c r="L597" s="44"/>
      <c r="M597" s="189" t="s">
        <v>19</v>
      </c>
      <c r="N597" s="190" t="s">
        <v>43</v>
      </c>
      <c r="O597" s="84"/>
      <c r="P597" s="191">
        <f>O597*H597</f>
        <v>0</v>
      </c>
      <c r="Q597" s="191">
        <v>0</v>
      </c>
      <c r="R597" s="191">
        <f>Q597*H597</f>
        <v>0</v>
      </c>
      <c r="S597" s="191">
        <v>0</v>
      </c>
      <c r="T597" s="192">
        <f>S597*H597</f>
        <v>0</v>
      </c>
      <c r="U597" s="38"/>
      <c r="V597" s="38"/>
      <c r="W597" s="38"/>
      <c r="X597" s="38"/>
      <c r="Y597" s="38"/>
      <c r="Z597" s="38"/>
      <c r="AA597" s="38"/>
      <c r="AB597" s="38"/>
      <c r="AC597" s="38"/>
      <c r="AD597" s="38"/>
      <c r="AE597" s="38"/>
      <c r="AR597" s="193" t="s">
        <v>124</v>
      </c>
      <c r="AT597" s="193" t="s">
        <v>119</v>
      </c>
      <c r="AU597" s="193" t="s">
        <v>82</v>
      </c>
      <c r="AY597" s="17" t="s">
        <v>125</v>
      </c>
      <c r="BE597" s="194">
        <f>IF(N597="základní",J597,0)</f>
        <v>0</v>
      </c>
      <c r="BF597" s="194">
        <f>IF(N597="snížená",J597,0)</f>
        <v>0</v>
      </c>
      <c r="BG597" s="194">
        <f>IF(N597="zákl. přenesená",J597,0)</f>
        <v>0</v>
      </c>
      <c r="BH597" s="194">
        <f>IF(N597="sníž. přenesená",J597,0)</f>
        <v>0</v>
      </c>
      <c r="BI597" s="194">
        <f>IF(N597="nulová",J597,0)</f>
        <v>0</v>
      </c>
      <c r="BJ597" s="17" t="s">
        <v>80</v>
      </c>
      <c r="BK597" s="194">
        <f>ROUND(I597*H597,2)</f>
        <v>0</v>
      </c>
      <c r="BL597" s="17" t="s">
        <v>124</v>
      </c>
      <c r="BM597" s="193" t="s">
        <v>786</v>
      </c>
    </row>
    <row r="598" s="2" customFormat="1">
      <c r="A598" s="38"/>
      <c r="B598" s="39"/>
      <c r="C598" s="40"/>
      <c r="D598" s="195" t="s">
        <v>126</v>
      </c>
      <c r="E598" s="40"/>
      <c r="F598" s="196" t="s">
        <v>559</v>
      </c>
      <c r="G598" s="40"/>
      <c r="H598" s="40"/>
      <c r="I598" s="197"/>
      <c r="J598" s="40"/>
      <c r="K598" s="40"/>
      <c r="L598" s="44"/>
      <c r="M598" s="198"/>
      <c r="N598" s="199"/>
      <c r="O598" s="84"/>
      <c r="P598" s="84"/>
      <c r="Q598" s="84"/>
      <c r="R598" s="84"/>
      <c r="S598" s="84"/>
      <c r="T598" s="85"/>
      <c r="U598" s="38"/>
      <c r="V598" s="38"/>
      <c r="W598" s="38"/>
      <c r="X598" s="38"/>
      <c r="Y598" s="38"/>
      <c r="Z598" s="38"/>
      <c r="AA598" s="38"/>
      <c r="AB598" s="38"/>
      <c r="AC598" s="38"/>
      <c r="AD598" s="38"/>
      <c r="AE598" s="38"/>
      <c r="AT598" s="17" t="s">
        <v>126</v>
      </c>
      <c r="AU598" s="17" t="s">
        <v>82</v>
      </c>
    </row>
    <row r="599" s="11" customFormat="1">
      <c r="A599" s="11"/>
      <c r="B599" s="200"/>
      <c r="C599" s="201"/>
      <c r="D599" s="195" t="s">
        <v>135</v>
      </c>
      <c r="E599" s="202" t="s">
        <v>19</v>
      </c>
      <c r="F599" s="203" t="s">
        <v>787</v>
      </c>
      <c r="G599" s="201"/>
      <c r="H599" s="204">
        <v>10</v>
      </c>
      <c r="I599" s="205"/>
      <c r="J599" s="201"/>
      <c r="K599" s="201"/>
      <c r="L599" s="206"/>
      <c r="M599" s="207"/>
      <c r="N599" s="208"/>
      <c r="O599" s="208"/>
      <c r="P599" s="208"/>
      <c r="Q599" s="208"/>
      <c r="R599" s="208"/>
      <c r="S599" s="208"/>
      <c r="T599" s="209"/>
      <c r="U599" s="11"/>
      <c r="V599" s="11"/>
      <c r="W599" s="11"/>
      <c r="X599" s="11"/>
      <c r="Y599" s="11"/>
      <c r="Z599" s="11"/>
      <c r="AA599" s="11"/>
      <c r="AB599" s="11"/>
      <c r="AC599" s="11"/>
      <c r="AD599" s="11"/>
      <c r="AE599" s="11"/>
      <c r="AT599" s="210" t="s">
        <v>135</v>
      </c>
      <c r="AU599" s="210" t="s">
        <v>82</v>
      </c>
      <c r="AV599" s="11" t="s">
        <v>82</v>
      </c>
      <c r="AW599" s="11" t="s">
        <v>33</v>
      </c>
      <c r="AX599" s="11" t="s">
        <v>72</v>
      </c>
      <c r="AY599" s="210" t="s">
        <v>125</v>
      </c>
    </row>
    <row r="600" s="13" customFormat="1">
      <c r="A600" s="13"/>
      <c r="B600" s="221"/>
      <c r="C600" s="222"/>
      <c r="D600" s="195" t="s">
        <v>135</v>
      </c>
      <c r="E600" s="223" t="s">
        <v>19</v>
      </c>
      <c r="F600" s="224" t="s">
        <v>141</v>
      </c>
      <c r="G600" s="222"/>
      <c r="H600" s="225">
        <v>10</v>
      </c>
      <c r="I600" s="226"/>
      <c r="J600" s="222"/>
      <c r="K600" s="222"/>
      <c r="L600" s="227"/>
      <c r="M600" s="228"/>
      <c r="N600" s="229"/>
      <c r="O600" s="229"/>
      <c r="P600" s="229"/>
      <c r="Q600" s="229"/>
      <c r="R600" s="229"/>
      <c r="S600" s="229"/>
      <c r="T600" s="230"/>
      <c r="U600" s="13"/>
      <c r="V600" s="13"/>
      <c r="W600" s="13"/>
      <c r="X600" s="13"/>
      <c r="Y600" s="13"/>
      <c r="Z600" s="13"/>
      <c r="AA600" s="13"/>
      <c r="AB600" s="13"/>
      <c r="AC600" s="13"/>
      <c r="AD600" s="13"/>
      <c r="AE600" s="13"/>
      <c r="AT600" s="231" t="s">
        <v>135</v>
      </c>
      <c r="AU600" s="231" t="s">
        <v>82</v>
      </c>
      <c r="AV600" s="13" t="s">
        <v>124</v>
      </c>
      <c r="AW600" s="13" t="s">
        <v>33</v>
      </c>
      <c r="AX600" s="13" t="s">
        <v>80</v>
      </c>
      <c r="AY600" s="231" t="s">
        <v>125</v>
      </c>
    </row>
    <row r="601" s="14" customFormat="1" ht="22.8" customHeight="1">
      <c r="A601" s="14"/>
      <c r="B601" s="244"/>
      <c r="C601" s="245"/>
      <c r="D601" s="246" t="s">
        <v>71</v>
      </c>
      <c r="E601" s="268" t="s">
        <v>788</v>
      </c>
      <c r="F601" s="268" t="s">
        <v>789</v>
      </c>
      <c r="G601" s="245"/>
      <c r="H601" s="245"/>
      <c r="I601" s="248"/>
      <c r="J601" s="269">
        <f>BK601</f>
        <v>0</v>
      </c>
      <c r="K601" s="245"/>
      <c r="L601" s="250"/>
      <c r="M601" s="251"/>
      <c r="N601" s="252"/>
      <c r="O601" s="252"/>
      <c r="P601" s="253">
        <f>SUM(P602:P609)</f>
        <v>0</v>
      </c>
      <c r="Q601" s="252"/>
      <c r="R601" s="253">
        <f>SUM(R602:R609)</f>
        <v>0</v>
      </c>
      <c r="S601" s="252"/>
      <c r="T601" s="254">
        <f>SUM(T602:T609)</f>
        <v>0</v>
      </c>
      <c r="U601" s="14"/>
      <c r="V601" s="14"/>
      <c r="W601" s="14"/>
      <c r="X601" s="14"/>
      <c r="Y601" s="14"/>
      <c r="Z601" s="14"/>
      <c r="AA601" s="14"/>
      <c r="AB601" s="14"/>
      <c r="AC601" s="14"/>
      <c r="AD601" s="14"/>
      <c r="AE601" s="14"/>
      <c r="AR601" s="255" t="s">
        <v>80</v>
      </c>
      <c r="AT601" s="256" t="s">
        <v>71</v>
      </c>
      <c r="AU601" s="256" t="s">
        <v>80</v>
      </c>
      <c r="AY601" s="255" t="s">
        <v>125</v>
      </c>
      <c r="BK601" s="257">
        <f>SUM(BK602:BK609)</f>
        <v>0</v>
      </c>
    </row>
    <row r="602" s="2" customFormat="1" ht="21.75" customHeight="1">
      <c r="A602" s="38"/>
      <c r="B602" s="39"/>
      <c r="C602" s="182" t="s">
        <v>790</v>
      </c>
      <c r="D602" s="182" t="s">
        <v>119</v>
      </c>
      <c r="E602" s="183" t="s">
        <v>527</v>
      </c>
      <c r="F602" s="184" t="s">
        <v>528</v>
      </c>
      <c r="G602" s="185" t="s">
        <v>170</v>
      </c>
      <c r="H602" s="186">
        <v>2.5</v>
      </c>
      <c r="I602" s="187"/>
      <c r="J602" s="188">
        <f>ROUND(I602*H602,2)</f>
        <v>0</v>
      </c>
      <c r="K602" s="184" t="s">
        <v>123</v>
      </c>
      <c r="L602" s="44"/>
      <c r="M602" s="189" t="s">
        <v>19</v>
      </c>
      <c r="N602" s="190" t="s">
        <v>43</v>
      </c>
      <c r="O602" s="84"/>
      <c r="P602" s="191">
        <f>O602*H602</f>
        <v>0</v>
      </c>
      <c r="Q602" s="191">
        <v>0</v>
      </c>
      <c r="R602" s="191">
        <f>Q602*H602</f>
        <v>0</v>
      </c>
      <c r="S602" s="191">
        <v>0</v>
      </c>
      <c r="T602" s="192">
        <f>S602*H602</f>
        <v>0</v>
      </c>
      <c r="U602" s="38"/>
      <c r="V602" s="38"/>
      <c r="W602" s="38"/>
      <c r="X602" s="38"/>
      <c r="Y602" s="38"/>
      <c r="Z602" s="38"/>
      <c r="AA602" s="38"/>
      <c r="AB602" s="38"/>
      <c r="AC602" s="38"/>
      <c r="AD602" s="38"/>
      <c r="AE602" s="38"/>
      <c r="AR602" s="193" t="s">
        <v>124</v>
      </c>
      <c r="AT602" s="193" t="s">
        <v>119</v>
      </c>
      <c r="AU602" s="193" t="s">
        <v>82</v>
      </c>
      <c r="AY602" s="17" t="s">
        <v>125</v>
      </c>
      <c r="BE602" s="194">
        <f>IF(N602="základní",J602,0)</f>
        <v>0</v>
      </c>
      <c r="BF602" s="194">
        <f>IF(N602="snížená",J602,0)</f>
        <v>0</v>
      </c>
      <c r="BG602" s="194">
        <f>IF(N602="zákl. přenesená",J602,0)</f>
        <v>0</v>
      </c>
      <c r="BH602" s="194">
        <f>IF(N602="sníž. přenesená",J602,0)</f>
        <v>0</v>
      </c>
      <c r="BI602" s="194">
        <f>IF(N602="nulová",J602,0)</f>
        <v>0</v>
      </c>
      <c r="BJ602" s="17" t="s">
        <v>80</v>
      </c>
      <c r="BK602" s="194">
        <f>ROUND(I602*H602,2)</f>
        <v>0</v>
      </c>
      <c r="BL602" s="17" t="s">
        <v>124</v>
      </c>
      <c r="BM602" s="193" t="s">
        <v>791</v>
      </c>
    </row>
    <row r="603" s="2" customFormat="1">
      <c r="A603" s="38"/>
      <c r="B603" s="39"/>
      <c r="C603" s="40"/>
      <c r="D603" s="195" t="s">
        <v>126</v>
      </c>
      <c r="E603" s="40"/>
      <c r="F603" s="196" t="s">
        <v>528</v>
      </c>
      <c r="G603" s="40"/>
      <c r="H603" s="40"/>
      <c r="I603" s="197"/>
      <c r="J603" s="40"/>
      <c r="K603" s="40"/>
      <c r="L603" s="44"/>
      <c r="M603" s="198"/>
      <c r="N603" s="199"/>
      <c r="O603" s="84"/>
      <c r="P603" s="84"/>
      <c r="Q603" s="84"/>
      <c r="R603" s="84"/>
      <c r="S603" s="84"/>
      <c r="T603" s="85"/>
      <c r="U603" s="38"/>
      <c r="V603" s="38"/>
      <c r="W603" s="38"/>
      <c r="X603" s="38"/>
      <c r="Y603" s="38"/>
      <c r="Z603" s="38"/>
      <c r="AA603" s="38"/>
      <c r="AB603" s="38"/>
      <c r="AC603" s="38"/>
      <c r="AD603" s="38"/>
      <c r="AE603" s="38"/>
      <c r="AT603" s="17" t="s">
        <v>126</v>
      </c>
      <c r="AU603" s="17" t="s">
        <v>82</v>
      </c>
    </row>
    <row r="604" s="11" customFormat="1">
      <c r="A604" s="11"/>
      <c r="B604" s="200"/>
      <c r="C604" s="201"/>
      <c r="D604" s="195" t="s">
        <v>135</v>
      </c>
      <c r="E604" s="202" t="s">
        <v>19</v>
      </c>
      <c r="F604" s="203" t="s">
        <v>792</v>
      </c>
      <c r="G604" s="201"/>
      <c r="H604" s="204">
        <v>2.5</v>
      </c>
      <c r="I604" s="205"/>
      <c r="J604" s="201"/>
      <c r="K604" s="201"/>
      <c r="L604" s="206"/>
      <c r="M604" s="207"/>
      <c r="N604" s="208"/>
      <c r="O604" s="208"/>
      <c r="P604" s="208"/>
      <c r="Q604" s="208"/>
      <c r="R604" s="208"/>
      <c r="S604" s="208"/>
      <c r="T604" s="209"/>
      <c r="U604" s="11"/>
      <c r="V604" s="11"/>
      <c r="W604" s="11"/>
      <c r="X604" s="11"/>
      <c r="Y604" s="11"/>
      <c r="Z604" s="11"/>
      <c r="AA604" s="11"/>
      <c r="AB604" s="11"/>
      <c r="AC604" s="11"/>
      <c r="AD604" s="11"/>
      <c r="AE604" s="11"/>
      <c r="AT604" s="210" t="s">
        <v>135</v>
      </c>
      <c r="AU604" s="210" t="s">
        <v>82</v>
      </c>
      <c r="AV604" s="11" t="s">
        <v>82</v>
      </c>
      <c r="AW604" s="11" t="s">
        <v>33</v>
      </c>
      <c r="AX604" s="11" t="s">
        <v>72</v>
      </c>
      <c r="AY604" s="210" t="s">
        <v>125</v>
      </c>
    </row>
    <row r="605" s="13" customFormat="1">
      <c r="A605" s="13"/>
      <c r="B605" s="221"/>
      <c r="C605" s="222"/>
      <c r="D605" s="195" t="s">
        <v>135</v>
      </c>
      <c r="E605" s="223" t="s">
        <v>19</v>
      </c>
      <c r="F605" s="224" t="s">
        <v>141</v>
      </c>
      <c r="G605" s="222"/>
      <c r="H605" s="225">
        <v>2.5</v>
      </c>
      <c r="I605" s="226"/>
      <c r="J605" s="222"/>
      <c r="K605" s="222"/>
      <c r="L605" s="227"/>
      <c r="M605" s="228"/>
      <c r="N605" s="229"/>
      <c r="O605" s="229"/>
      <c r="P605" s="229"/>
      <c r="Q605" s="229"/>
      <c r="R605" s="229"/>
      <c r="S605" s="229"/>
      <c r="T605" s="230"/>
      <c r="U605" s="13"/>
      <c r="V605" s="13"/>
      <c r="W605" s="13"/>
      <c r="X605" s="13"/>
      <c r="Y605" s="13"/>
      <c r="Z605" s="13"/>
      <c r="AA605" s="13"/>
      <c r="AB605" s="13"/>
      <c r="AC605" s="13"/>
      <c r="AD605" s="13"/>
      <c r="AE605" s="13"/>
      <c r="AT605" s="231" t="s">
        <v>135</v>
      </c>
      <c r="AU605" s="231" t="s">
        <v>82</v>
      </c>
      <c r="AV605" s="13" t="s">
        <v>124</v>
      </c>
      <c r="AW605" s="13" t="s">
        <v>33</v>
      </c>
      <c r="AX605" s="13" t="s">
        <v>80</v>
      </c>
      <c r="AY605" s="231" t="s">
        <v>125</v>
      </c>
    </row>
    <row r="606" s="2" customFormat="1" ht="21.75" customHeight="1">
      <c r="A606" s="38"/>
      <c r="B606" s="39"/>
      <c r="C606" s="182" t="s">
        <v>616</v>
      </c>
      <c r="D606" s="182" t="s">
        <v>119</v>
      </c>
      <c r="E606" s="183" t="s">
        <v>793</v>
      </c>
      <c r="F606" s="184" t="s">
        <v>794</v>
      </c>
      <c r="G606" s="185" t="s">
        <v>170</v>
      </c>
      <c r="H606" s="186">
        <v>2.5</v>
      </c>
      <c r="I606" s="187"/>
      <c r="J606" s="188">
        <f>ROUND(I606*H606,2)</f>
        <v>0</v>
      </c>
      <c r="K606" s="184" t="s">
        <v>123</v>
      </c>
      <c r="L606" s="44"/>
      <c r="M606" s="189" t="s">
        <v>19</v>
      </c>
      <c r="N606" s="190" t="s">
        <v>43</v>
      </c>
      <c r="O606" s="84"/>
      <c r="P606" s="191">
        <f>O606*H606</f>
        <v>0</v>
      </c>
      <c r="Q606" s="191">
        <v>0</v>
      </c>
      <c r="R606" s="191">
        <f>Q606*H606</f>
        <v>0</v>
      </c>
      <c r="S606" s="191">
        <v>0</v>
      </c>
      <c r="T606" s="192">
        <f>S606*H606</f>
        <v>0</v>
      </c>
      <c r="U606" s="38"/>
      <c r="V606" s="38"/>
      <c r="W606" s="38"/>
      <c r="X606" s="38"/>
      <c r="Y606" s="38"/>
      <c r="Z606" s="38"/>
      <c r="AA606" s="38"/>
      <c r="AB606" s="38"/>
      <c r="AC606" s="38"/>
      <c r="AD606" s="38"/>
      <c r="AE606" s="38"/>
      <c r="AR606" s="193" t="s">
        <v>124</v>
      </c>
      <c r="AT606" s="193" t="s">
        <v>119</v>
      </c>
      <c r="AU606" s="193" t="s">
        <v>82</v>
      </c>
      <c r="AY606" s="17" t="s">
        <v>125</v>
      </c>
      <c r="BE606" s="194">
        <f>IF(N606="základní",J606,0)</f>
        <v>0</v>
      </c>
      <c r="BF606" s="194">
        <f>IF(N606="snížená",J606,0)</f>
        <v>0</v>
      </c>
      <c r="BG606" s="194">
        <f>IF(N606="zákl. přenesená",J606,0)</f>
        <v>0</v>
      </c>
      <c r="BH606" s="194">
        <f>IF(N606="sníž. přenesená",J606,0)</f>
        <v>0</v>
      </c>
      <c r="BI606" s="194">
        <f>IF(N606="nulová",J606,0)</f>
        <v>0</v>
      </c>
      <c r="BJ606" s="17" t="s">
        <v>80</v>
      </c>
      <c r="BK606" s="194">
        <f>ROUND(I606*H606,2)</f>
        <v>0</v>
      </c>
      <c r="BL606" s="17" t="s">
        <v>124</v>
      </c>
      <c r="BM606" s="193" t="s">
        <v>795</v>
      </c>
    </row>
    <row r="607" s="2" customFormat="1">
      <c r="A607" s="38"/>
      <c r="B607" s="39"/>
      <c r="C607" s="40"/>
      <c r="D607" s="195" t="s">
        <v>126</v>
      </c>
      <c r="E607" s="40"/>
      <c r="F607" s="196" t="s">
        <v>794</v>
      </c>
      <c r="G607" s="40"/>
      <c r="H607" s="40"/>
      <c r="I607" s="197"/>
      <c r="J607" s="40"/>
      <c r="K607" s="40"/>
      <c r="L607" s="44"/>
      <c r="M607" s="198"/>
      <c r="N607" s="199"/>
      <c r="O607" s="84"/>
      <c r="P607" s="84"/>
      <c r="Q607" s="84"/>
      <c r="R607" s="84"/>
      <c r="S607" s="84"/>
      <c r="T607" s="85"/>
      <c r="U607" s="38"/>
      <c r="V607" s="38"/>
      <c r="W607" s="38"/>
      <c r="X607" s="38"/>
      <c r="Y607" s="38"/>
      <c r="Z607" s="38"/>
      <c r="AA607" s="38"/>
      <c r="AB607" s="38"/>
      <c r="AC607" s="38"/>
      <c r="AD607" s="38"/>
      <c r="AE607" s="38"/>
      <c r="AT607" s="17" t="s">
        <v>126</v>
      </c>
      <c r="AU607" s="17" t="s">
        <v>82</v>
      </c>
    </row>
    <row r="608" s="11" customFormat="1">
      <c r="A608" s="11"/>
      <c r="B608" s="200"/>
      <c r="C608" s="201"/>
      <c r="D608" s="195" t="s">
        <v>135</v>
      </c>
      <c r="E608" s="202" t="s">
        <v>19</v>
      </c>
      <c r="F608" s="203" t="s">
        <v>796</v>
      </c>
      <c r="G608" s="201"/>
      <c r="H608" s="204">
        <v>2.5</v>
      </c>
      <c r="I608" s="205"/>
      <c r="J608" s="201"/>
      <c r="K608" s="201"/>
      <c r="L608" s="206"/>
      <c r="M608" s="207"/>
      <c r="N608" s="208"/>
      <c r="O608" s="208"/>
      <c r="P608" s="208"/>
      <c r="Q608" s="208"/>
      <c r="R608" s="208"/>
      <c r="S608" s="208"/>
      <c r="T608" s="209"/>
      <c r="U608" s="11"/>
      <c r="V608" s="11"/>
      <c r="W608" s="11"/>
      <c r="X608" s="11"/>
      <c r="Y608" s="11"/>
      <c r="Z608" s="11"/>
      <c r="AA608" s="11"/>
      <c r="AB608" s="11"/>
      <c r="AC608" s="11"/>
      <c r="AD608" s="11"/>
      <c r="AE608" s="11"/>
      <c r="AT608" s="210" t="s">
        <v>135</v>
      </c>
      <c r="AU608" s="210" t="s">
        <v>82</v>
      </c>
      <c r="AV608" s="11" t="s">
        <v>82</v>
      </c>
      <c r="AW608" s="11" t="s">
        <v>33</v>
      </c>
      <c r="AX608" s="11" t="s">
        <v>72</v>
      </c>
      <c r="AY608" s="210" t="s">
        <v>125</v>
      </c>
    </row>
    <row r="609" s="13" customFormat="1">
      <c r="A609" s="13"/>
      <c r="B609" s="221"/>
      <c r="C609" s="222"/>
      <c r="D609" s="195" t="s">
        <v>135</v>
      </c>
      <c r="E609" s="223" t="s">
        <v>19</v>
      </c>
      <c r="F609" s="224" t="s">
        <v>141</v>
      </c>
      <c r="G609" s="222"/>
      <c r="H609" s="225">
        <v>2.5</v>
      </c>
      <c r="I609" s="226"/>
      <c r="J609" s="222"/>
      <c r="K609" s="222"/>
      <c r="L609" s="227"/>
      <c r="M609" s="228"/>
      <c r="N609" s="229"/>
      <c r="O609" s="229"/>
      <c r="P609" s="229"/>
      <c r="Q609" s="229"/>
      <c r="R609" s="229"/>
      <c r="S609" s="229"/>
      <c r="T609" s="230"/>
      <c r="U609" s="13"/>
      <c r="V609" s="13"/>
      <c r="W609" s="13"/>
      <c r="X609" s="13"/>
      <c r="Y609" s="13"/>
      <c r="Z609" s="13"/>
      <c r="AA609" s="13"/>
      <c r="AB609" s="13"/>
      <c r="AC609" s="13"/>
      <c r="AD609" s="13"/>
      <c r="AE609" s="13"/>
      <c r="AT609" s="231" t="s">
        <v>135</v>
      </c>
      <c r="AU609" s="231" t="s">
        <v>82</v>
      </c>
      <c r="AV609" s="13" t="s">
        <v>124</v>
      </c>
      <c r="AW609" s="13" t="s">
        <v>33</v>
      </c>
      <c r="AX609" s="13" t="s">
        <v>80</v>
      </c>
      <c r="AY609" s="231" t="s">
        <v>125</v>
      </c>
    </row>
    <row r="610" s="14" customFormat="1" ht="22.8" customHeight="1">
      <c r="A610" s="14"/>
      <c r="B610" s="244"/>
      <c r="C610" s="245"/>
      <c r="D610" s="246" t="s">
        <v>71</v>
      </c>
      <c r="E610" s="268" t="s">
        <v>797</v>
      </c>
      <c r="F610" s="268" t="s">
        <v>798</v>
      </c>
      <c r="G610" s="245"/>
      <c r="H610" s="245"/>
      <c r="I610" s="248"/>
      <c r="J610" s="269">
        <f>BK610</f>
        <v>0</v>
      </c>
      <c r="K610" s="245"/>
      <c r="L610" s="250"/>
      <c r="M610" s="251"/>
      <c r="N610" s="252"/>
      <c r="O610" s="252"/>
      <c r="P610" s="253">
        <f>SUM(P611:P686)</f>
        <v>0</v>
      </c>
      <c r="Q610" s="252"/>
      <c r="R610" s="253">
        <f>SUM(R611:R686)</f>
        <v>0</v>
      </c>
      <c r="S610" s="252"/>
      <c r="T610" s="254">
        <f>SUM(T611:T686)</f>
        <v>0</v>
      </c>
      <c r="U610" s="14"/>
      <c r="V610" s="14"/>
      <c r="W610" s="14"/>
      <c r="X610" s="14"/>
      <c r="Y610" s="14"/>
      <c r="Z610" s="14"/>
      <c r="AA610" s="14"/>
      <c r="AB610" s="14"/>
      <c r="AC610" s="14"/>
      <c r="AD610" s="14"/>
      <c r="AE610" s="14"/>
      <c r="AR610" s="255" t="s">
        <v>80</v>
      </c>
      <c r="AT610" s="256" t="s">
        <v>71</v>
      </c>
      <c r="AU610" s="256" t="s">
        <v>80</v>
      </c>
      <c r="AY610" s="255" t="s">
        <v>125</v>
      </c>
      <c r="BK610" s="257">
        <f>SUM(BK611:BK686)</f>
        <v>0</v>
      </c>
    </row>
    <row r="611" s="2" customFormat="1" ht="21.75" customHeight="1">
      <c r="A611" s="38"/>
      <c r="B611" s="39"/>
      <c r="C611" s="182" t="s">
        <v>799</v>
      </c>
      <c r="D611" s="182" t="s">
        <v>119</v>
      </c>
      <c r="E611" s="183" t="s">
        <v>578</v>
      </c>
      <c r="F611" s="184" t="s">
        <v>579</v>
      </c>
      <c r="G611" s="185" t="s">
        <v>170</v>
      </c>
      <c r="H611" s="186">
        <v>18</v>
      </c>
      <c r="I611" s="187"/>
      <c r="J611" s="188">
        <f>ROUND(I611*H611,2)</f>
        <v>0</v>
      </c>
      <c r="K611" s="184" t="s">
        <v>123</v>
      </c>
      <c r="L611" s="44"/>
      <c r="M611" s="189" t="s">
        <v>19</v>
      </c>
      <c r="N611" s="190" t="s">
        <v>43</v>
      </c>
      <c r="O611" s="84"/>
      <c r="P611" s="191">
        <f>O611*H611</f>
        <v>0</v>
      </c>
      <c r="Q611" s="191">
        <v>0</v>
      </c>
      <c r="R611" s="191">
        <f>Q611*H611</f>
        <v>0</v>
      </c>
      <c r="S611" s="191">
        <v>0</v>
      </c>
      <c r="T611" s="192">
        <f>S611*H611</f>
        <v>0</v>
      </c>
      <c r="U611" s="38"/>
      <c r="V611" s="38"/>
      <c r="W611" s="38"/>
      <c r="X611" s="38"/>
      <c r="Y611" s="38"/>
      <c r="Z611" s="38"/>
      <c r="AA611" s="38"/>
      <c r="AB611" s="38"/>
      <c r="AC611" s="38"/>
      <c r="AD611" s="38"/>
      <c r="AE611" s="38"/>
      <c r="AR611" s="193" t="s">
        <v>124</v>
      </c>
      <c r="AT611" s="193" t="s">
        <v>119</v>
      </c>
      <c r="AU611" s="193" t="s">
        <v>82</v>
      </c>
      <c r="AY611" s="17" t="s">
        <v>125</v>
      </c>
      <c r="BE611" s="194">
        <f>IF(N611="základní",J611,0)</f>
        <v>0</v>
      </c>
      <c r="BF611" s="194">
        <f>IF(N611="snížená",J611,0)</f>
        <v>0</v>
      </c>
      <c r="BG611" s="194">
        <f>IF(N611="zákl. přenesená",J611,0)</f>
        <v>0</v>
      </c>
      <c r="BH611" s="194">
        <f>IF(N611="sníž. přenesená",J611,0)</f>
        <v>0</v>
      </c>
      <c r="BI611" s="194">
        <f>IF(N611="nulová",J611,0)</f>
        <v>0</v>
      </c>
      <c r="BJ611" s="17" t="s">
        <v>80</v>
      </c>
      <c r="BK611" s="194">
        <f>ROUND(I611*H611,2)</f>
        <v>0</v>
      </c>
      <c r="BL611" s="17" t="s">
        <v>124</v>
      </c>
      <c r="BM611" s="193" t="s">
        <v>800</v>
      </c>
    </row>
    <row r="612" s="2" customFormat="1">
      <c r="A612" s="38"/>
      <c r="B612" s="39"/>
      <c r="C612" s="40"/>
      <c r="D612" s="195" t="s">
        <v>126</v>
      </c>
      <c r="E612" s="40"/>
      <c r="F612" s="196" t="s">
        <v>579</v>
      </c>
      <c r="G612" s="40"/>
      <c r="H612" s="40"/>
      <c r="I612" s="197"/>
      <c r="J612" s="40"/>
      <c r="K612" s="40"/>
      <c r="L612" s="44"/>
      <c r="M612" s="198"/>
      <c r="N612" s="199"/>
      <c r="O612" s="84"/>
      <c r="P612" s="84"/>
      <c r="Q612" s="84"/>
      <c r="R612" s="84"/>
      <c r="S612" s="84"/>
      <c r="T612" s="85"/>
      <c r="U612" s="38"/>
      <c r="V612" s="38"/>
      <c r="W612" s="38"/>
      <c r="X612" s="38"/>
      <c r="Y612" s="38"/>
      <c r="Z612" s="38"/>
      <c r="AA612" s="38"/>
      <c r="AB612" s="38"/>
      <c r="AC612" s="38"/>
      <c r="AD612" s="38"/>
      <c r="AE612" s="38"/>
      <c r="AT612" s="17" t="s">
        <v>126</v>
      </c>
      <c r="AU612" s="17" t="s">
        <v>82</v>
      </c>
    </row>
    <row r="613" s="11" customFormat="1">
      <c r="A613" s="11"/>
      <c r="B613" s="200"/>
      <c r="C613" s="201"/>
      <c r="D613" s="195" t="s">
        <v>135</v>
      </c>
      <c r="E613" s="202" t="s">
        <v>19</v>
      </c>
      <c r="F613" s="203" t="s">
        <v>801</v>
      </c>
      <c r="G613" s="201"/>
      <c r="H613" s="204">
        <v>18</v>
      </c>
      <c r="I613" s="205"/>
      <c r="J613" s="201"/>
      <c r="K613" s="201"/>
      <c r="L613" s="206"/>
      <c r="M613" s="207"/>
      <c r="N613" s="208"/>
      <c r="O613" s="208"/>
      <c r="P613" s="208"/>
      <c r="Q613" s="208"/>
      <c r="R613" s="208"/>
      <c r="S613" s="208"/>
      <c r="T613" s="209"/>
      <c r="U613" s="11"/>
      <c r="V613" s="11"/>
      <c r="W613" s="11"/>
      <c r="X613" s="11"/>
      <c r="Y613" s="11"/>
      <c r="Z613" s="11"/>
      <c r="AA613" s="11"/>
      <c r="AB613" s="11"/>
      <c r="AC613" s="11"/>
      <c r="AD613" s="11"/>
      <c r="AE613" s="11"/>
      <c r="AT613" s="210" t="s">
        <v>135</v>
      </c>
      <c r="AU613" s="210" t="s">
        <v>82</v>
      </c>
      <c r="AV613" s="11" t="s">
        <v>82</v>
      </c>
      <c r="AW613" s="11" t="s">
        <v>33</v>
      </c>
      <c r="AX613" s="11" t="s">
        <v>72</v>
      </c>
      <c r="AY613" s="210" t="s">
        <v>125</v>
      </c>
    </row>
    <row r="614" s="13" customFormat="1">
      <c r="A614" s="13"/>
      <c r="B614" s="221"/>
      <c r="C614" s="222"/>
      <c r="D614" s="195" t="s">
        <v>135</v>
      </c>
      <c r="E614" s="223" t="s">
        <v>19</v>
      </c>
      <c r="F614" s="224" t="s">
        <v>141</v>
      </c>
      <c r="G614" s="222"/>
      <c r="H614" s="225">
        <v>18</v>
      </c>
      <c r="I614" s="226"/>
      <c r="J614" s="222"/>
      <c r="K614" s="222"/>
      <c r="L614" s="227"/>
      <c r="M614" s="228"/>
      <c r="N614" s="229"/>
      <c r="O614" s="229"/>
      <c r="P614" s="229"/>
      <c r="Q614" s="229"/>
      <c r="R614" s="229"/>
      <c r="S614" s="229"/>
      <c r="T614" s="230"/>
      <c r="U614" s="13"/>
      <c r="V614" s="13"/>
      <c r="W614" s="13"/>
      <c r="X614" s="13"/>
      <c r="Y614" s="13"/>
      <c r="Z614" s="13"/>
      <c r="AA614" s="13"/>
      <c r="AB614" s="13"/>
      <c r="AC614" s="13"/>
      <c r="AD614" s="13"/>
      <c r="AE614" s="13"/>
      <c r="AT614" s="231" t="s">
        <v>135</v>
      </c>
      <c r="AU614" s="231" t="s">
        <v>82</v>
      </c>
      <c r="AV614" s="13" t="s">
        <v>124</v>
      </c>
      <c r="AW614" s="13" t="s">
        <v>33</v>
      </c>
      <c r="AX614" s="13" t="s">
        <v>80</v>
      </c>
      <c r="AY614" s="231" t="s">
        <v>125</v>
      </c>
    </row>
    <row r="615" s="2" customFormat="1" ht="24.15" customHeight="1">
      <c r="A615" s="38"/>
      <c r="B615" s="39"/>
      <c r="C615" s="182" t="s">
        <v>618</v>
      </c>
      <c r="D615" s="182" t="s">
        <v>119</v>
      </c>
      <c r="E615" s="183" t="s">
        <v>581</v>
      </c>
      <c r="F615" s="184" t="s">
        <v>582</v>
      </c>
      <c r="G615" s="185" t="s">
        <v>133</v>
      </c>
      <c r="H615" s="186">
        <v>47.25</v>
      </c>
      <c r="I615" s="187"/>
      <c r="J615" s="188">
        <f>ROUND(I615*H615,2)</f>
        <v>0</v>
      </c>
      <c r="K615" s="184" t="s">
        <v>123</v>
      </c>
      <c r="L615" s="44"/>
      <c r="M615" s="189" t="s">
        <v>19</v>
      </c>
      <c r="N615" s="190" t="s">
        <v>43</v>
      </c>
      <c r="O615" s="84"/>
      <c r="P615" s="191">
        <f>O615*H615</f>
        <v>0</v>
      </c>
      <c r="Q615" s="191">
        <v>0</v>
      </c>
      <c r="R615" s="191">
        <f>Q615*H615</f>
        <v>0</v>
      </c>
      <c r="S615" s="191">
        <v>0</v>
      </c>
      <c r="T615" s="192">
        <f>S615*H615</f>
        <v>0</v>
      </c>
      <c r="U615" s="38"/>
      <c r="V615" s="38"/>
      <c r="W615" s="38"/>
      <c r="X615" s="38"/>
      <c r="Y615" s="38"/>
      <c r="Z615" s="38"/>
      <c r="AA615" s="38"/>
      <c r="AB615" s="38"/>
      <c r="AC615" s="38"/>
      <c r="AD615" s="38"/>
      <c r="AE615" s="38"/>
      <c r="AR615" s="193" t="s">
        <v>124</v>
      </c>
      <c r="AT615" s="193" t="s">
        <v>119</v>
      </c>
      <c r="AU615" s="193" t="s">
        <v>82</v>
      </c>
      <c r="AY615" s="17" t="s">
        <v>125</v>
      </c>
      <c r="BE615" s="194">
        <f>IF(N615="základní",J615,0)</f>
        <v>0</v>
      </c>
      <c r="BF615" s="194">
        <f>IF(N615="snížená",J615,0)</f>
        <v>0</v>
      </c>
      <c r="BG615" s="194">
        <f>IF(N615="zákl. přenesená",J615,0)</f>
        <v>0</v>
      </c>
      <c r="BH615" s="194">
        <f>IF(N615="sníž. přenesená",J615,0)</f>
        <v>0</v>
      </c>
      <c r="BI615" s="194">
        <f>IF(N615="nulová",J615,0)</f>
        <v>0</v>
      </c>
      <c r="BJ615" s="17" t="s">
        <v>80</v>
      </c>
      <c r="BK615" s="194">
        <f>ROUND(I615*H615,2)</f>
        <v>0</v>
      </c>
      <c r="BL615" s="17" t="s">
        <v>124</v>
      </c>
      <c r="BM615" s="193" t="s">
        <v>802</v>
      </c>
    </row>
    <row r="616" s="2" customFormat="1">
      <c r="A616" s="38"/>
      <c r="B616" s="39"/>
      <c r="C616" s="40"/>
      <c r="D616" s="195" t="s">
        <v>126</v>
      </c>
      <c r="E616" s="40"/>
      <c r="F616" s="196" t="s">
        <v>582</v>
      </c>
      <c r="G616" s="40"/>
      <c r="H616" s="40"/>
      <c r="I616" s="197"/>
      <c r="J616" s="40"/>
      <c r="K616" s="40"/>
      <c r="L616" s="44"/>
      <c r="M616" s="198"/>
      <c r="N616" s="199"/>
      <c r="O616" s="84"/>
      <c r="P616" s="84"/>
      <c r="Q616" s="84"/>
      <c r="R616" s="84"/>
      <c r="S616" s="84"/>
      <c r="T616" s="85"/>
      <c r="U616" s="38"/>
      <c r="V616" s="38"/>
      <c r="W616" s="38"/>
      <c r="X616" s="38"/>
      <c r="Y616" s="38"/>
      <c r="Z616" s="38"/>
      <c r="AA616" s="38"/>
      <c r="AB616" s="38"/>
      <c r="AC616" s="38"/>
      <c r="AD616" s="38"/>
      <c r="AE616" s="38"/>
      <c r="AT616" s="17" t="s">
        <v>126</v>
      </c>
      <c r="AU616" s="17" t="s">
        <v>82</v>
      </c>
    </row>
    <row r="617" s="11" customFormat="1">
      <c r="A617" s="11"/>
      <c r="B617" s="200"/>
      <c r="C617" s="201"/>
      <c r="D617" s="195" t="s">
        <v>135</v>
      </c>
      <c r="E617" s="202" t="s">
        <v>19</v>
      </c>
      <c r="F617" s="203" t="s">
        <v>803</v>
      </c>
      <c r="G617" s="201"/>
      <c r="H617" s="204">
        <v>47.25</v>
      </c>
      <c r="I617" s="205"/>
      <c r="J617" s="201"/>
      <c r="K617" s="201"/>
      <c r="L617" s="206"/>
      <c r="M617" s="207"/>
      <c r="N617" s="208"/>
      <c r="O617" s="208"/>
      <c r="P617" s="208"/>
      <c r="Q617" s="208"/>
      <c r="R617" s="208"/>
      <c r="S617" s="208"/>
      <c r="T617" s="209"/>
      <c r="U617" s="11"/>
      <c r="V617" s="11"/>
      <c r="W617" s="11"/>
      <c r="X617" s="11"/>
      <c r="Y617" s="11"/>
      <c r="Z617" s="11"/>
      <c r="AA617" s="11"/>
      <c r="AB617" s="11"/>
      <c r="AC617" s="11"/>
      <c r="AD617" s="11"/>
      <c r="AE617" s="11"/>
      <c r="AT617" s="210" t="s">
        <v>135</v>
      </c>
      <c r="AU617" s="210" t="s">
        <v>82</v>
      </c>
      <c r="AV617" s="11" t="s">
        <v>82</v>
      </c>
      <c r="AW617" s="11" t="s">
        <v>33</v>
      </c>
      <c r="AX617" s="11" t="s">
        <v>72</v>
      </c>
      <c r="AY617" s="210" t="s">
        <v>125</v>
      </c>
    </row>
    <row r="618" s="13" customFormat="1">
      <c r="A618" s="13"/>
      <c r="B618" s="221"/>
      <c r="C618" s="222"/>
      <c r="D618" s="195" t="s">
        <v>135</v>
      </c>
      <c r="E618" s="223" t="s">
        <v>19</v>
      </c>
      <c r="F618" s="224" t="s">
        <v>141</v>
      </c>
      <c r="G618" s="222"/>
      <c r="H618" s="225">
        <v>47.25</v>
      </c>
      <c r="I618" s="226"/>
      <c r="J618" s="222"/>
      <c r="K618" s="222"/>
      <c r="L618" s="227"/>
      <c r="M618" s="228"/>
      <c r="N618" s="229"/>
      <c r="O618" s="229"/>
      <c r="P618" s="229"/>
      <c r="Q618" s="229"/>
      <c r="R618" s="229"/>
      <c r="S618" s="229"/>
      <c r="T618" s="230"/>
      <c r="U618" s="13"/>
      <c r="V618" s="13"/>
      <c r="W618" s="13"/>
      <c r="X618" s="13"/>
      <c r="Y618" s="13"/>
      <c r="Z618" s="13"/>
      <c r="AA618" s="13"/>
      <c r="AB618" s="13"/>
      <c r="AC618" s="13"/>
      <c r="AD618" s="13"/>
      <c r="AE618" s="13"/>
      <c r="AT618" s="231" t="s">
        <v>135</v>
      </c>
      <c r="AU618" s="231" t="s">
        <v>82</v>
      </c>
      <c r="AV618" s="13" t="s">
        <v>124</v>
      </c>
      <c r="AW618" s="13" t="s">
        <v>33</v>
      </c>
      <c r="AX618" s="13" t="s">
        <v>80</v>
      </c>
      <c r="AY618" s="231" t="s">
        <v>125</v>
      </c>
    </row>
    <row r="619" s="2" customFormat="1" ht="55.5" customHeight="1">
      <c r="A619" s="38"/>
      <c r="B619" s="39"/>
      <c r="C619" s="182" t="s">
        <v>804</v>
      </c>
      <c r="D619" s="182" t="s">
        <v>119</v>
      </c>
      <c r="E619" s="183" t="s">
        <v>154</v>
      </c>
      <c r="F619" s="184" t="s">
        <v>155</v>
      </c>
      <c r="G619" s="185" t="s">
        <v>144</v>
      </c>
      <c r="H619" s="186">
        <v>17.672000000000001</v>
      </c>
      <c r="I619" s="187"/>
      <c r="J619" s="188">
        <f>ROUND(I619*H619,2)</f>
        <v>0</v>
      </c>
      <c r="K619" s="184" t="s">
        <v>123</v>
      </c>
      <c r="L619" s="44"/>
      <c r="M619" s="189" t="s">
        <v>19</v>
      </c>
      <c r="N619" s="190" t="s">
        <v>43</v>
      </c>
      <c r="O619" s="84"/>
      <c r="P619" s="191">
        <f>O619*H619</f>
        <v>0</v>
      </c>
      <c r="Q619" s="191">
        <v>0</v>
      </c>
      <c r="R619" s="191">
        <f>Q619*H619</f>
        <v>0</v>
      </c>
      <c r="S619" s="191">
        <v>0</v>
      </c>
      <c r="T619" s="192">
        <f>S619*H619</f>
        <v>0</v>
      </c>
      <c r="U619" s="38"/>
      <c r="V619" s="38"/>
      <c r="W619" s="38"/>
      <c r="X619" s="38"/>
      <c r="Y619" s="38"/>
      <c r="Z619" s="38"/>
      <c r="AA619" s="38"/>
      <c r="AB619" s="38"/>
      <c r="AC619" s="38"/>
      <c r="AD619" s="38"/>
      <c r="AE619" s="38"/>
      <c r="AR619" s="193" t="s">
        <v>124</v>
      </c>
      <c r="AT619" s="193" t="s">
        <v>119</v>
      </c>
      <c r="AU619" s="193" t="s">
        <v>82</v>
      </c>
      <c r="AY619" s="17" t="s">
        <v>125</v>
      </c>
      <c r="BE619" s="194">
        <f>IF(N619="základní",J619,0)</f>
        <v>0</v>
      </c>
      <c r="BF619" s="194">
        <f>IF(N619="snížená",J619,0)</f>
        <v>0</v>
      </c>
      <c r="BG619" s="194">
        <f>IF(N619="zákl. přenesená",J619,0)</f>
        <v>0</v>
      </c>
      <c r="BH619" s="194">
        <f>IF(N619="sníž. přenesená",J619,0)</f>
        <v>0</v>
      </c>
      <c r="BI619" s="194">
        <f>IF(N619="nulová",J619,0)</f>
        <v>0</v>
      </c>
      <c r="BJ619" s="17" t="s">
        <v>80</v>
      </c>
      <c r="BK619" s="194">
        <f>ROUND(I619*H619,2)</f>
        <v>0</v>
      </c>
      <c r="BL619" s="17" t="s">
        <v>124</v>
      </c>
      <c r="BM619" s="193" t="s">
        <v>805</v>
      </c>
    </row>
    <row r="620" s="2" customFormat="1">
      <c r="A620" s="38"/>
      <c r="B620" s="39"/>
      <c r="C620" s="40"/>
      <c r="D620" s="195" t="s">
        <v>126</v>
      </c>
      <c r="E620" s="40"/>
      <c r="F620" s="196" t="s">
        <v>155</v>
      </c>
      <c r="G620" s="40"/>
      <c r="H620" s="40"/>
      <c r="I620" s="197"/>
      <c r="J620" s="40"/>
      <c r="K620" s="40"/>
      <c r="L620" s="44"/>
      <c r="M620" s="198"/>
      <c r="N620" s="199"/>
      <c r="O620" s="84"/>
      <c r="P620" s="84"/>
      <c r="Q620" s="84"/>
      <c r="R620" s="84"/>
      <c r="S620" s="84"/>
      <c r="T620" s="85"/>
      <c r="U620" s="38"/>
      <c r="V620" s="38"/>
      <c r="W620" s="38"/>
      <c r="X620" s="38"/>
      <c r="Y620" s="38"/>
      <c r="Z620" s="38"/>
      <c r="AA620" s="38"/>
      <c r="AB620" s="38"/>
      <c r="AC620" s="38"/>
      <c r="AD620" s="38"/>
      <c r="AE620" s="38"/>
      <c r="AT620" s="17" t="s">
        <v>126</v>
      </c>
      <c r="AU620" s="17" t="s">
        <v>82</v>
      </c>
    </row>
    <row r="621" s="11" customFormat="1">
      <c r="A621" s="11"/>
      <c r="B621" s="200"/>
      <c r="C621" s="201"/>
      <c r="D621" s="195" t="s">
        <v>135</v>
      </c>
      <c r="E621" s="202" t="s">
        <v>19</v>
      </c>
      <c r="F621" s="203" t="s">
        <v>806</v>
      </c>
      <c r="G621" s="201"/>
      <c r="H621" s="204">
        <v>17.672000000000001</v>
      </c>
      <c r="I621" s="205"/>
      <c r="J621" s="201"/>
      <c r="K621" s="201"/>
      <c r="L621" s="206"/>
      <c r="M621" s="207"/>
      <c r="N621" s="208"/>
      <c r="O621" s="208"/>
      <c r="P621" s="208"/>
      <c r="Q621" s="208"/>
      <c r="R621" s="208"/>
      <c r="S621" s="208"/>
      <c r="T621" s="209"/>
      <c r="U621" s="11"/>
      <c r="V621" s="11"/>
      <c r="W621" s="11"/>
      <c r="X621" s="11"/>
      <c r="Y621" s="11"/>
      <c r="Z621" s="11"/>
      <c r="AA621" s="11"/>
      <c r="AB621" s="11"/>
      <c r="AC621" s="11"/>
      <c r="AD621" s="11"/>
      <c r="AE621" s="11"/>
      <c r="AT621" s="210" t="s">
        <v>135</v>
      </c>
      <c r="AU621" s="210" t="s">
        <v>82</v>
      </c>
      <c r="AV621" s="11" t="s">
        <v>82</v>
      </c>
      <c r="AW621" s="11" t="s">
        <v>33</v>
      </c>
      <c r="AX621" s="11" t="s">
        <v>72</v>
      </c>
      <c r="AY621" s="210" t="s">
        <v>125</v>
      </c>
    </row>
    <row r="622" s="13" customFormat="1">
      <c r="A622" s="13"/>
      <c r="B622" s="221"/>
      <c r="C622" s="222"/>
      <c r="D622" s="195" t="s">
        <v>135</v>
      </c>
      <c r="E622" s="223" t="s">
        <v>19</v>
      </c>
      <c r="F622" s="224" t="s">
        <v>141</v>
      </c>
      <c r="G622" s="222"/>
      <c r="H622" s="225">
        <v>17.672000000000001</v>
      </c>
      <c r="I622" s="226"/>
      <c r="J622" s="222"/>
      <c r="K622" s="222"/>
      <c r="L622" s="227"/>
      <c r="M622" s="228"/>
      <c r="N622" s="229"/>
      <c r="O622" s="229"/>
      <c r="P622" s="229"/>
      <c r="Q622" s="229"/>
      <c r="R622" s="229"/>
      <c r="S622" s="229"/>
      <c r="T622" s="230"/>
      <c r="U622" s="13"/>
      <c r="V622" s="13"/>
      <c r="W622" s="13"/>
      <c r="X622" s="13"/>
      <c r="Y622" s="13"/>
      <c r="Z622" s="13"/>
      <c r="AA622" s="13"/>
      <c r="AB622" s="13"/>
      <c r="AC622" s="13"/>
      <c r="AD622" s="13"/>
      <c r="AE622" s="13"/>
      <c r="AT622" s="231" t="s">
        <v>135</v>
      </c>
      <c r="AU622" s="231" t="s">
        <v>82</v>
      </c>
      <c r="AV622" s="13" t="s">
        <v>124</v>
      </c>
      <c r="AW622" s="13" t="s">
        <v>33</v>
      </c>
      <c r="AX622" s="13" t="s">
        <v>80</v>
      </c>
      <c r="AY622" s="231" t="s">
        <v>125</v>
      </c>
    </row>
    <row r="623" s="2" customFormat="1" ht="24.15" customHeight="1">
      <c r="A623" s="38"/>
      <c r="B623" s="39"/>
      <c r="C623" s="182" t="s">
        <v>623</v>
      </c>
      <c r="D623" s="182" t="s">
        <v>119</v>
      </c>
      <c r="E623" s="183" t="s">
        <v>585</v>
      </c>
      <c r="F623" s="184" t="s">
        <v>586</v>
      </c>
      <c r="G623" s="185" t="s">
        <v>144</v>
      </c>
      <c r="H623" s="186">
        <v>17.672000000000001</v>
      </c>
      <c r="I623" s="187"/>
      <c r="J623" s="188">
        <f>ROUND(I623*H623,2)</f>
        <v>0</v>
      </c>
      <c r="K623" s="184" t="s">
        <v>123</v>
      </c>
      <c r="L623" s="44"/>
      <c r="M623" s="189" t="s">
        <v>19</v>
      </c>
      <c r="N623" s="190" t="s">
        <v>43</v>
      </c>
      <c r="O623" s="84"/>
      <c r="P623" s="191">
        <f>O623*H623</f>
        <v>0</v>
      </c>
      <c r="Q623" s="191">
        <v>0</v>
      </c>
      <c r="R623" s="191">
        <f>Q623*H623</f>
        <v>0</v>
      </c>
      <c r="S623" s="191">
        <v>0</v>
      </c>
      <c r="T623" s="192">
        <f>S623*H623</f>
        <v>0</v>
      </c>
      <c r="U623" s="38"/>
      <c r="V623" s="38"/>
      <c r="W623" s="38"/>
      <c r="X623" s="38"/>
      <c r="Y623" s="38"/>
      <c r="Z623" s="38"/>
      <c r="AA623" s="38"/>
      <c r="AB623" s="38"/>
      <c r="AC623" s="38"/>
      <c r="AD623" s="38"/>
      <c r="AE623" s="38"/>
      <c r="AR623" s="193" t="s">
        <v>124</v>
      </c>
      <c r="AT623" s="193" t="s">
        <v>119</v>
      </c>
      <c r="AU623" s="193" t="s">
        <v>82</v>
      </c>
      <c r="AY623" s="17" t="s">
        <v>125</v>
      </c>
      <c r="BE623" s="194">
        <f>IF(N623="základní",J623,0)</f>
        <v>0</v>
      </c>
      <c r="BF623" s="194">
        <f>IF(N623="snížená",J623,0)</f>
        <v>0</v>
      </c>
      <c r="BG623" s="194">
        <f>IF(N623="zákl. přenesená",J623,0)</f>
        <v>0</v>
      </c>
      <c r="BH623" s="194">
        <f>IF(N623="sníž. přenesená",J623,0)</f>
        <v>0</v>
      </c>
      <c r="BI623" s="194">
        <f>IF(N623="nulová",J623,0)</f>
        <v>0</v>
      </c>
      <c r="BJ623" s="17" t="s">
        <v>80</v>
      </c>
      <c r="BK623" s="194">
        <f>ROUND(I623*H623,2)</f>
        <v>0</v>
      </c>
      <c r="BL623" s="17" t="s">
        <v>124</v>
      </c>
      <c r="BM623" s="193" t="s">
        <v>807</v>
      </c>
    </row>
    <row r="624" s="2" customFormat="1">
      <c r="A624" s="38"/>
      <c r="B624" s="39"/>
      <c r="C624" s="40"/>
      <c r="D624" s="195" t="s">
        <v>126</v>
      </c>
      <c r="E624" s="40"/>
      <c r="F624" s="196" t="s">
        <v>586</v>
      </c>
      <c r="G624" s="40"/>
      <c r="H624" s="40"/>
      <c r="I624" s="197"/>
      <c r="J624" s="40"/>
      <c r="K624" s="40"/>
      <c r="L624" s="44"/>
      <c r="M624" s="198"/>
      <c r="N624" s="199"/>
      <c r="O624" s="84"/>
      <c r="P624" s="84"/>
      <c r="Q624" s="84"/>
      <c r="R624" s="84"/>
      <c r="S624" s="84"/>
      <c r="T624" s="85"/>
      <c r="U624" s="38"/>
      <c r="V624" s="38"/>
      <c r="W624" s="38"/>
      <c r="X624" s="38"/>
      <c r="Y624" s="38"/>
      <c r="Z624" s="38"/>
      <c r="AA624" s="38"/>
      <c r="AB624" s="38"/>
      <c r="AC624" s="38"/>
      <c r="AD624" s="38"/>
      <c r="AE624" s="38"/>
      <c r="AT624" s="17" t="s">
        <v>126</v>
      </c>
      <c r="AU624" s="17" t="s">
        <v>82</v>
      </c>
    </row>
    <row r="625" s="11" customFormat="1">
      <c r="A625" s="11"/>
      <c r="B625" s="200"/>
      <c r="C625" s="201"/>
      <c r="D625" s="195" t="s">
        <v>135</v>
      </c>
      <c r="E625" s="202" t="s">
        <v>19</v>
      </c>
      <c r="F625" s="203" t="s">
        <v>808</v>
      </c>
      <c r="G625" s="201"/>
      <c r="H625" s="204">
        <v>17.672000000000001</v>
      </c>
      <c r="I625" s="205"/>
      <c r="J625" s="201"/>
      <c r="K625" s="201"/>
      <c r="L625" s="206"/>
      <c r="M625" s="207"/>
      <c r="N625" s="208"/>
      <c r="O625" s="208"/>
      <c r="P625" s="208"/>
      <c r="Q625" s="208"/>
      <c r="R625" s="208"/>
      <c r="S625" s="208"/>
      <c r="T625" s="209"/>
      <c r="U625" s="11"/>
      <c r="V625" s="11"/>
      <c r="W625" s="11"/>
      <c r="X625" s="11"/>
      <c r="Y625" s="11"/>
      <c r="Z625" s="11"/>
      <c r="AA625" s="11"/>
      <c r="AB625" s="11"/>
      <c r="AC625" s="11"/>
      <c r="AD625" s="11"/>
      <c r="AE625" s="11"/>
      <c r="AT625" s="210" t="s">
        <v>135</v>
      </c>
      <c r="AU625" s="210" t="s">
        <v>82</v>
      </c>
      <c r="AV625" s="11" t="s">
        <v>82</v>
      </c>
      <c r="AW625" s="11" t="s">
        <v>33</v>
      </c>
      <c r="AX625" s="11" t="s">
        <v>72</v>
      </c>
      <c r="AY625" s="210" t="s">
        <v>125</v>
      </c>
    </row>
    <row r="626" s="13" customFormat="1">
      <c r="A626" s="13"/>
      <c r="B626" s="221"/>
      <c r="C626" s="222"/>
      <c r="D626" s="195" t="s">
        <v>135</v>
      </c>
      <c r="E626" s="223" t="s">
        <v>19</v>
      </c>
      <c r="F626" s="224" t="s">
        <v>141</v>
      </c>
      <c r="G626" s="222"/>
      <c r="H626" s="225">
        <v>17.672000000000001</v>
      </c>
      <c r="I626" s="226"/>
      <c r="J626" s="222"/>
      <c r="K626" s="222"/>
      <c r="L626" s="227"/>
      <c r="M626" s="228"/>
      <c r="N626" s="229"/>
      <c r="O626" s="229"/>
      <c r="P626" s="229"/>
      <c r="Q626" s="229"/>
      <c r="R626" s="229"/>
      <c r="S626" s="229"/>
      <c r="T626" s="230"/>
      <c r="U626" s="13"/>
      <c r="V626" s="13"/>
      <c r="W626" s="13"/>
      <c r="X626" s="13"/>
      <c r="Y626" s="13"/>
      <c r="Z626" s="13"/>
      <c r="AA626" s="13"/>
      <c r="AB626" s="13"/>
      <c r="AC626" s="13"/>
      <c r="AD626" s="13"/>
      <c r="AE626" s="13"/>
      <c r="AT626" s="231" t="s">
        <v>135</v>
      </c>
      <c r="AU626" s="231" t="s">
        <v>82</v>
      </c>
      <c r="AV626" s="13" t="s">
        <v>124</v>
      </c>
      <c r="AW626" s="13" t="s">
        <v>33</v>
      </c>
      <c r="AX626" s="13" t="s">
        <v>80</v>
      </c>
      <c r="AY626" s="231" t="s">
        <v>125</v>
      </c>
    </row>
    <row r="627" s="2" customFormat="1" ht="24.15" customHeight="1">
      <c r="A627" s="38"/>
      <c r="B627" s="39"/>
      <c r="C627" s="182" t="s">
        <v>809</v>
      </c>
      <c r="D627" s="182" t="s">
        <v>119</v>
      </c>
      <c r="E627" s="183" t="s">
        <v>588</v>
      </c>
      <c r="F627" s="184" t="s">
        <v>589</v>
      </c>
      <c r="G627" s="185" t="s">
        <v>170</v>
      </c>
      <c r="H627" s="186">
        <v>18</v>
      </c>
      <c r="I627" s="187"/>
      <c r="J627" s="188">
        <f>ROUND(I627*H627,2)</f>
        <v>0</v>
      </c>
      <c r="K627" s="184" t="s">
        <v>123</v>
      </c>
      <c r="L627" s="44"/>
      <c r="M627" s="189" t="s">
        <v>19</v>
      </c>
      <c r="N627" s="190" t="s">
        <v>43</v>
      </c>
      <c r="O627" s="84"/>
      <c r="P627" s="191">
        <f>O627*H627</f>
        <v>0</v>
      </c>
      <c r="Q627" s="191">
        <v>0</v>
      </c>
      <c r="R627" s="191">
        <f>Q627*H627</f>
        <v>0</v>
      </c>
      <c r="S627" s="191">
        <v>0</v>
      </c>
      <c r="T627" s="192">
        <f>S627*H627</f>
        <v>0</v>
      </c>
      <c r="U627" s="38"/>
      <c r="V627" s="38"/>
      <c r="W627" s="38"/>
      <c r="X627" s="38"/>
      <c r="Y627" s="38"/>
      <c r="Z627" s="38"/>
      <c r="AA627" s="38"/>
      <c r="AB627" s="38"/>
      <c r="AC627" s="38"/>
      <c r="AD627" s="38"/>
      <c r="AE627" s="38"/>
      <c r="AR627" s="193" t="s">
        <v>124</v>
      </c>
      <c r="AT627" s="193" t="s">
        <v>119</v>
      </c>
      <c r="AU627" s="193" t="s">
        <v>82</v>
      </c>
      <c r="AY627" s="17" t="s">
        <v>125</v>
      </c>
      <c r="BE627" s="194">
        <f>IF(N627="základní",J627,0)</f>
        <v>0</v>
      </c>
      <c r="BF627" s="194">
        <f>IF(N627="snížená",J627,0)</f>
        <v>0</v>
      </c>
      <c r="BG627" s="194">
        <f>IF(N627="zákl. přenesená",J627,0)</f>
        <v>0</v>
      </c>
      <c r="BH627" s="194">
        <f>IF(N627="sníž. přenesená",J627,0)</f>
        <v>0</v>
      </c>
      <c r="BI627" s="194">
        <f>IF(N627="nulová",J627,0)</f>
        <v>0</v>
      </c>
      <c r="BJ627" s="17" t="s">
        <v>80</v>
      </c>
      <c r="BK627" s="194">
        <f>ROUND(I627*H627,2)</f>
        <v>0</v>
      </c>
      <c r="BL627" s="17" t="s">
        <v>124</v>
      </c>
      <c r="BM627" s="193" t="s">
        <v>810</v>
      </c>
    </row>
    <row r="628" s="2" customFormat="1">
      <c r="A628" s="38"/>
      <c r="B628" s="39"/>
      <c r="C628" s="40"/>
      <c r="D628" s="195" t="s">
        <v>126</v>
      </c>
      <c r="E628" s="40"/>
      <c r="F628" s="196" t="s">
        <v>589</v>
      </c>
      <c r="G628" s="40"/>
      <c r="H628" s="40"/>
      <c r="I628" s="197"/>
      <c r="J628" s="40"/>
      <c r="K628" s="40"/>
      <c r="L628" s="44"/>
      <c r="M628" s="198"/>
      <c r="N628" s="199"/>
      <c r="O628" s="84"/>
      <c r="P628" s="84"/>
      <c r="Q628" s="84"/>
      <c r="R628" s="84"/>
      <c r="S628" s="84"/>
      <c r="T628" s="85"/>
      <c r="U628" s="38"/>
      <c r="V628" s="38"/>
      <c r="W628" s="38"/>
      <c r="X628" s="38"/>
      <c r="Y628" s="38"/>
      <c r="Z628" s="38"/>
      <c r="AA628" s="38"/>
      <c r="AB628" s="38"/>
      <c r="AC628" s="38"/>
      <c r="AD628" s="38"/>
      <c r="AE628" s="38"/>
      <c r="AT628" s="17" t="s">
        <v>126</v>
      </c>
      <c r="AU628" s="17" t="s">
        <v>82</v>
      </c>
    </row>
    <row r="629" s="11" customFormat="1">
      <c r="A629" s="11"/>
      <c r="B629" s="200"/>
      <c r="C629" s="201"/>
      <c r="D629" s="195" t="s">
        <v>135</v>
      </c>
      <c r="E629" s="202" t="s">
        <v>19</v>
      </c>
      <c r="F629" s="203" t="s">
        <v>801</v>
      </c>
      <c r="G629" s="201"/>
      <c r="H629" s="204">
        <v>18</v>
      </c>
      <c r="I629" s="205"/>
      <c r="J629" s="201"/>
      <c r="K629" s="201"/>
      <c r="L629" s="206"/>
      <c r="M629" s="207"/>
      <c r="N629" s="208"/>
      <c r="O629" s="208"/>
      <c r="P629" s="208"/>
      <c r="Q629" s="208"/>
      <c r="R629" s="208"/>
      <c r="S629" s="208"/>
      <c r="T629" s="209"/>
      <c r="U629" s="11"/>
      <c r="V629" s="11"/>
      <c r="W629" s="11"/>
      <c r="X629" s="11"/>
      <c r="Y629" s="11"/>
      <c r="Z629" s="11"/>
      <c r="AA629" s="11"/>
      <c r="AB629" s="11"/>
      <c r="AC629" s="11"/>
      <c r="AD629" s="11"/>
      <c r="AE629" s="11"/>
      <c r="AT629" s="210" t="s">
        <v>135</v>
      </c>
      <c r="AU629" s="210" t="s">
        <v>82</v>
      </c>
      <c r="AV629" s="11" t="s">
        <v>82</v>
      </c>
      <c r="AW629" s="11" t="s">
        <v>33</v>
      </c>
      <c r="AX629" s="11" t="s">
        <v>72</v>
      </c>
      <c r="AY629" s="210" t="s">
        <v>125</v>
      </c>
    </row>
    <row r="630" s="13" customFormat="1">
      <c r="A630" s="13"/>
      <c r="B630" s="221"/>
      <c r="C630" s="222"/>
      <c r="D630" s="195" t="s">
        <v>135</v>
      </c>
      <c r="E630" s="223" t="s">
        <v>19</v>
      </c>
      <c r="F630" s="224" t="s">
        <v>141</v>
      </c>
      <c r="G630" s="222"/>
      <c r="H630" s="225">
        <v>18</v>
      </c>
      <c r="I630" s="226"/>
      <c r="J630" s="222"/>
      <c r="K630" s="222"/>
      <c r="L630" s="227"/>
      <c r="M630" s="228"/>
      <c r="N630" s="229"/>
      <c r="O630" s="229"/>
      <c r="P630" s="229"/>
      <c r="Q630" s="229"/>
      <c r="R630" s="229"/>
      <c r="S630" s="229"/>
      <c r="T630" s="230"/>
      <c r="U630" s="13"/>
      <c r="V630" s="13"/>
      <c r="W630" s="13"/>
      <c r="X630" s="13"/>
      <c r="Y630" s="13"/>
      <c r="Z630" s="13"/>
      <c r="AA630" s="13"/>
      <c r="AB630" s="13"/>
      <c r="AC630" s="13"/>
      <c r="AD630" s="13"/>
      <c r="AE630" s="13"/>
      <c r="AT630" s="231" t="s">
        <v>135</v>
      </c>
      <c r="AU630" s="231" t="s">
        <v>82</v>
      </c>
      <c r="AV630" s="13" t="s">
        <v>124</v>
      </c>
      <c r="AW630" s="13" t="s">
        <v>33</v>
      </c>
      <c r="AX630" s="13" t="s">
        <v>80</v>
      </c>
      <c r="AY630" s="231" t="s">
        <v>125</v>
      </c>
    </row>
    <row r="631" s="2" customFormat="1" ht="24.15" customHeight="1">
      <c r="A631" s="38"/>
      <c r="B631" s="39"/>
      <c r="C631" s="182" t="s">
        <v>627</v>
      </c>
      <c r="D631" s="182" t="s">
        <v>119</v>
      </c>
      <c r="E631" s="183" t="s">
        <v>621</v>
      </c>
      <c r="F631" s="184" t="s">
        <v>622</v>
      </c>
      <c r="G631" s="185" t="s">
        <v>170</v>
      </c>
      <c r="H631" s="186">
        <v>7.2000000000000002</v>
      </c>
      <c r="I631" s="187"/>
      <c r="J631" s="188">
        <f>ROUND(I631*H631,2)</f>
        <v>0</v>
      </c>
      <c r="K631" s="184" t="s">
        <v>123</v>
      </c>
      <c r="L631" s="44"/>
      <c r="M631" s="189" t="s">
        <v>19</v>
      </c>
      <c r="N631" s="190" t="s">
        <v>43</v>
      </c>
      <c r="O631" s="84"/>
      <c r="P631" s="191">
        <f>O631*H631</f>
        <v>0</v>
      </c>
      <c r="Q631" s="191">
        <v>0</v>
      </c>
      <c r="R631" s="191">
        <f>Q631*H631</f>
        <v>0</v>
      </c>
      <c r="S631" s="191">
        <v>0</v>
      </c>
      <c r="T631" s="192">
        <f>S631*H631</f>
        <v>0</v>
      </c>
      <c r="U631" s="38"/>
      <c r="V631" s="38"/>
      <c r="W631" s="38"/>
      <c r="X631" s="38"/>
      <c r="Y631" s="38"/>
      <c r="Z631" s="38"/>
      <c r="AA631" s="38"/>
      <c r="AB631" s="38"/>
      <c r="AC631" s="38"/>
      <c r="AD631" s="38"/>
      <c r="AE631" s="38"/>
      <c r="AR631" s="193" t="s">
        <v>124</v>
      </c>
      <c r="AT631" s="193" t="s">
        <v>119</v>
      </c>
      <c r="AU631" s="193" t="s">
        <v>82</v>
      </c>
      <c r="AY631" s="17" t="s">
        <v>125</v>
      </c>
      <c r="BE631" s="194">
        <f>IF(N631="základní",J631,0)</f>
        <v>0</v>
      </c>
      <c r="BF631" s="194">
        <f>IF(N631="snížená",J631,0)</f>
        <v>0</v>
      </c>
      <c r="BG631" s="194">
        <f>IF(N631="zákl. přenesená",J631,0)</f>
        <v>0</v>
      </c>
      <c r="BH631" s="194">
        <f>IF(N631="sníž. přenesená",J631,0)</f>
        <v>0</v>
      </c>
      <c r="BI631" s="194">
        <f>IF(N631="nulová",J631,0)</f>
        <v>0</v>
      </c>
      <c r="BJ631" s="17" t="s">
        <v>80</v>
      </c>
      <c r="BK631" s="194">
        <f>ROUND(I631*H631,2)</f>
        <v>0</v>
      </c>
      <c r="BL631" s="17" t="s">
        <v>124</v>
      </c>
      <c r="BM631" s="193" t="s">
        <v>811</v>
      </c>
    </row>
    <row r="632" s="2" customFormat="1">
      <c r="A632" s="38"/>
      <c r="B632" s="39"/>
      <c r="C632" s="40"/>
      <c r="D632" s="195" t="s">
        <v>126</v>
      </c>
      <c r="E632" s="40"/>
      <c r="F632" s="196" t="s">
        <v>622</v>
      </c>
      <c r="G632" s="40"/>
      <c r="H632" s="40"/>
      <c r="I632" s="197"/>
      <c r="J632" s="40"/>
      <c r="K632" s="40"/>
      <c r="L632" s="44"/>
      <c r="M632" s="198"/>
      <c r="N632" s="199"/>
      <c r="O632" s="84"/>
      <c r="P632" s="84"/>
      <c r="Q632" s="84"/>
      <c r="R632" s="84"/>
      <c r="S632" s="84"/>
      <c r="T632" s="85"/>
      <c r="U632" s="38"/>
      <c r="V632" s="38"/>
      <c r="W632" s="38"/>
      <c r="X632" s="38"/>
      <c r="Y632" s="38"/>
      <c r="Z632" s="38"/>
      <c r="AA632" s="38"/>
      <c r="AB632" s="38"/>
      <c r="AC632" s="38"/>
      <c r="AD632" s="38"/>
      <c r="AE632" s="38"/>
      <c r="AT632" s="17" t="s">
        <v>126</v>
      </c>
      <c r="AU632" s="17" t="s">
        <v>82</v>
      </c>
    </row>
    <row r="633" s="2" customFormat="1" ht="24.15" customHeight="1">
      <c r="A633" s="38"/>
      <c r="B633" s="39"/>
      <c r="C633" s="182" t="s">
        <v>812</v>
      </c>
      <c r="D633" s="182" t="s">
        <v>119</v>
      </c>
      <c r="E633" s="183" t="s">
        <v>813</v>
      </c>
      <c r="F633" s="184" t="s">
        <v>814</v>
      </c>
      <c r="G633" s="185" t="s">
        <v>170</v>
      </c>
      <c r="H633" s="186">
        <v>2.7000000000000002</v>
      </c>
      <c r="I633" s="187"/>
      <c r="J633" s="188">
        <f>ROUND(I633*H633,2)</f>
        <v>0</v>
      </c>
      <c r="K633" s="184" t="s">
        <v>123</v>
      </c>
      <c r="L633" s="44"/>
      <c r="M633" s="189" t="s">
        <v>19</v>
      </c>
      <c r="N633" s="190" t="s">
        <v>43</v>
      </c>
      <c r="O633" s="84"/>
      <c r="P633" s="191">
        <f>O633*H633</f>
        <v>0</v>
      </c>
      <c r="Q633" s="191">
        <v>0</v>
      </c>
      <c r="R633" s="191">
        <f>Q633*H633</f>
        <v>0</v>
      </c>
      <c r="S633" s="191">
        <v>0</v>
      </c>
      <c r="T633" s="192">
        <f>S633*H633</f>
        <v>0</v>
      </c>
      <c r="U633" s="38"/>
      <c r="V633" s="38"/>
      <c r="W633" s="38"/>
      <c r="X633" s="38"/>
      <c r="Y633" s="38"/>
      <c r="Z633" s="38"/>
      <c r="AA633" s="38"/>
      <c r="AB633" s="38"/>
      <c r="AC633" s="38"/>
      <c r="AD633" s="38"/>
      <c r="AE633" s="38"/>
      <c r="AR633" s="193" t="s">
        <v>124</v>
      </c>
      <c r="AT633" s="193" t="s">
        <v>119</v>
      </c>
      <c r="AU633" s="193" t="s">
        <v>82</v>
      </c>
      <c r="AY633" s="17" t="s">
        <v>125</v>
      </c>
      <c r="BE633" s="194">
        <f>IF(N633="základní",J633,0)</f>
        <v>0</v>
      </c>
      <c r="BF633" s="194">
        <f>IF(N633="snížená",J633,0)</f>
        <v>0</v>
      </c>
      <c r="BG633" s="194">
        <f>IF(N633="zákl. přenesená",J633,0)</f>
        <v>0</v>
      </c>
      <c r="BH633" s="194">
        <f>IF(N633="sníž. přenesená",J633,0)</f>
        <v>0</v>
      </c>
      <c r="BI633" s="194">
        <f>IF(N633="nulová",J633,0)</f>
        <v>0</v>
      </c>
      <c r="BJ633" s="17" t="s">
        <v>80</v>
      </c>
      <c r="BK633" s="194">
        <f>ROUND(I633*H633,2)</f>
        <v>0</v>
      </c>
      <c r="BL633" s="17" t="s">
        <v>124</v>
      </c>
      <c r="BM633" s="193" t="s">
        <v>815</v>
      </c>
    </row>
    <row r="634" s="2" customFormat="1">
      <c r="A634" s="38"/>
      <c r="B634" s="39"/>
      <c r="C634" s="40"/>
      <c r="D634" s="195" t="s">
        <v>126</v>
      </c>
      <c r="E634" s="40"/>
      <c r="F634" s="196" t="s">
        <v>814</v>
      </c>
      <c r="G634" s="40"/>
      <c r="H634" s="40"/>
      <c r="I634" s="197"/>
      <c r="J634" s="40"/>
      <c r="K634" s="40"/>
      <c r="L634" s="44"/>
      <c r="M634" s="198"/>
      <c r="N634" s="199"/>
      <c r="O634" s="84"/>
      <c r="P634" s="84"/>
      <c r="Q634" s="84"/>
      <c r="R634" s="84"/>
      <c r="S634" s="84"/>
      <c r="T634" s="85"/>
      <c r="U634" s="38"/>
      <c r="V634" s="38"/>
      <c r="W634" s="38"/>
      <c r="X634" s="38"/>
      <c r="Y634" s="38"/>
      <c r="Z634" s="38"/>
      <c r="AA634" s="38"/>
      <c r="AB634" s="38"/>
      <c r="AC634" s="38"/>
      <c r="AD634" s="38"/>
      <c r="AE634" s="38"/>
      <c r="AT634" s="17" t="s">
        <v>126</v>
      </c>
      <c r="AU634" s="17" t="s">
        <v>82</v>
      </c>
    </row>
    <row r="635" s="2" customFormat="1" ht="16.5" customHeight="1">
      <c r="A635" s="38"/>
      <c r="B635" s="39"/>
      <c r="C635" s="233" t="s">
        <v>631</v>
      </c>
      <c r="D635" s="233" t="s">
        <v>321</v>
      </c>
      <c r="E635" s="235" t="s">
        <v>625</v>
      </c>
      <c r="F635" s="236" t="s">
        <v>626</v>
      </c>
      <c r="G635" s="237" t="s">
        <v>122</v>
      </c>
      <c r="H635" s="238">
        <v>12</v>
      </c>
      <c r="I635" s="239"/>
      <c r="J635" s="240">
        <f>ROUND(I635*H635,2)</f>
        <v>0</v>
      </c>
      <c r="K635" s="236" t="s">
        <v>123</v>
      </c>
      <c r="L635" s="241"/>
      <c r="M635" s="242" t="s">
        <v>19</v>
      </c>
      <c r="N635" s="243" t="s">
        <v>43</v>
      </c>
      <c r="O635" s="84"/>
      <c r="P635" s="191">
        <f>O635*H635</f>
        <v>0</v>
      </c>
      <c r="Q635" s="191">
        <v>0</v>
      </c>
      <c r="R635" s="191">
        <f>Q635*H635</f>
        <v>0</v>
      </c>
      <c r="S635" s="191">
        <v>0</v>
      </c>
      <c r="T635" s="192">
        <f>S635*H635</f>
        <v>0</v>
      </c>
      <c r="U635" s="38"/>
      <c r="V635" s="38"/>
      <c r="W635" s="38"/>
      <c r="X635" s="38"/>
      <c r="Y635" s="38"/>
      <c r="Z635" s="38"/>
      <c r="AA635" s="38"/>
      <c r="AB635" s="38"/>
      <c r="AC635" s="38"/>
      <c r="AD635" s="38"/>
      <c r="AE635" s="38"/>
      <c r="AR635" s="193" t="s">
        <v>145</v>
      </c>
      <c r="AT635" s="193" t="s">
        <v>321</v>
      </c>
      <c r="AU635" s="193" t="s">
        <v>82</v>
      </c>
      <c r="AY635" s="17" t="s">
        <v>125</v>
      </c>
      <c r="BE635" s="194">
        <f>IF(N635="základní",J635,0)</f>
        <v>0</v>
      </c>
      <c r="BF635" s="194">
        <f>IF(N635="snížená",J635,0)</f>
        <v>0</v>
      </c>
      <c r="BG635" s="194">
        <f>IF(N635="zákl. přenesená",J635,0)</f>
        <v>0</v>
      </c>
      <c r="BH635" s="194">
        <f>IF(N635="sníž. přenesená",J635,0)</f>
        <v>0</v>
      </c>
      <c r="BI635" s="194">
        <f>IF(N635="nulová",J635,0)</f>
        <v>0</v>
      </c>
      <c r="BJ635" s="17" t="s">
        <v>80</v>
      </c>
      <c r="BK635" s="194">
        <f>ROUND(I635*H635,2)</f>
        <v>0</v>
      </c>
      <c r="BL635" s="17" t="s">
        <v>124</v>
      </c>
      <c r="BM635" s="193" t="s">
        <v>816</v>
      </c>
    </row>
    <row r="636" s="2" customFormat="1">
      <c r="A636" s="38"/>
      <c r="B636" s="39"/>
      <c r="C636" s="40"/>
      <c r="D636" s="195" t="s">
        <v>126</v>
      </c>
      <c r="E636" s="40"/>
      <c r="F636" s="196" t="s">
        <v>626</v>
      </c>
      <c r="G636" s="40"/>
      <c r="H636" s="40"/>
      <c r="I636" s="197"/>
      <c r="J636" s="40"/>
      <c r="K636" s="40"/>
      <c r="L636" s="44"/>
      <c r="M636" s="198"/>
      <c r="N636" s="199"/>
      <c r="O636" s="84"/>
      <c r="P636" s="84"/>
      <c r="Q636" s="84"/>
      <c r="R636" s="84"/>
      <c r="S636" s="84"/>
      <c r="T636" s="85"/>
      <c r="U636" s="38"/>
      <c r="V636" s="38"/>
      <c r="W636" s="38"/>
      <c r="X636" s="38"/>
      <c r="Y636" s="38"/>
      <c r="Z636" s="38"/>
      <c r="AA636" s="38"/>
      <c r="AB636" s="38"/>
      <c r="AC636" s="38"/>
      <c r="AD636" s="38"/>
      <c r="AE636" s="38"/>
      <c r="AT636" s="17" t="s">
        <v>126</v>
      </c>
      <c r="AU636" s="17" t="s">
        <v>82</v>
      </c>
    </row>
    <row r="637" s="2" customFormat="1" ht="16.5" customHeight="1">
      <c r="A637" s="38"/>
      <c r="B637" s="39"/>
      <c r="C637" s="233" t="s">
        <v>817</v>
      </c>
      <c r="D637" s="233" t="s">
        <v>321</v>
      </c>
      <c r="E637" s="235" t="s">
        <v>629</v>
      </c>
      <c r="F637" s="236" t="s">
        <v>630</v>
      </c>
      <c r="G637" s="237" t="s">
        <v>122</v>
      </c>
      <c r="H637" s="238">
        <v>24</v>
      </c>
      <c r="I637" s="239"/>
      <c r="J637" s="240">
        <f>ROUND(I637*H637,2)</f>
        <v>0</v>
      </c>
      <c r="K637" s="236" t="s">
        <v>123</v>
      </c>
      <c r="L637" s="241"/>
      <c r="M637" s="242" t="s">
        <v>19</v>
      </c>
      <c r="N637" s="243" t="s">
        <v>43</v>
      </c>
      <c r="O637" s="84"/>
      <c r="P637" s="191">
        <f>O637*H637</f>
        <v>0</v>
      </c>
      <c r="Q637" s="191">
        <v>0</v>
      </c>
      <c r="R637" s="191">
        <f>Q637*H637</f>
        <v>0</v>
      </c>
      <c r="S637" s="191">
        <v>0</v>
      </c>
      <c r="T637" s="192">
        <f>S637*H637</f>
        <v>0</v>
      </c>
      <c r="U637" s="38"/>
      <c r="V637" s="38"/>
      <c r="W637" s="38"/>
      <c r="X637" s="38"/>
      <c r="Y637" s="38"/>
      <c r="Z637" s="38"/>
      <c r="AA637" s="38"/>
      <c r="AB637" s="38"/>
      <c r="AC637" s="38"/>
      <c r="AD637" s="38"/>
      <c r="AE637" s="38"/>
      <c r="AR637" s="193" t="s">
        <v>145</v>
      </c>
      <c r="AT637" s="193" t="s">
        <v>321</v>
      </c>
      <c r="AU637" s="193" t="s">
        <v>82</v>
      </c>
      <c r="AY637" s="17" t="s">
        <v>125</v>
      </c>
      <c r="BE637" s="194">
        <f>IF(N637="základní",J637,0)</f>
        <v>0</v>
      </c>
      <c r="BF637" s="194">
        <f>IF(N637="snížená",J637,0)</f>
        <v>0</v>
      </c>
      <c r="BG637" s="194">
        <f>IF(N637="zákl. přenesená",J637,0)</f>
        <v>0</v>
      </c>
      <c r="BH637" s="194">
        <f>IF(N637="sníž. přenesená",J637,0)</f>
        <v>0</v>
      </c>
      <c r="BI637" s="194">
        <f>IF(N637="nulová",J637,0)</f>
        <v>0</v>
      </c>
      <c r="BJ637" s="17" t="s">
        <v>80</v>
      </c>
      <c r="BK637" s="194">
        <f>ROUND(I637*H637,2)</f>
        <v>0</v>
      </c>
      <c r="BL637" s="17" t="s">
        <v>124</v>
      </c>
      <c r="BM637" s="193" t="s">
        <v>818</v>
      </c>
    </row>
    <row r="638" s="2" customFormat="1">
      <c r="A638" s="38"/>
      <c r="B638" s="39"/>
      <c r="C638" s="40"/>
      <c r="D638" s="195" t="s">
        <v>126</v>
      </c>
      <c r="E638" s="40"/>
      <c r="F638" s="196" t="s">
        <v>630</v>
      </c>
      <c r="G638" s="40"/>
      <c r="H638" s="40"/>
      <c r="I638" s="197"/>
      <c r="J638" s="40"/>
      <c r="K638" s="40"/>
      <c r="L638" s="44"/>
      <c r="M638" s="198"/>
      <c r="N638" s="199"/>
      <c r="O638" s="84"/>
      <c r="P638" s="84"/>
      <c r="Q638" s="84"/>
      <c r="R638" s="84"/>
      <c r="S638" s="84"/>
      <c r="T638" s="85"/>
      <c r="U638" s="38"/>
      <c r="V638" s="38"/>
      <c r="W638" s="38"/>
      <c r="X638" s="38"/>
      <c r="Y638" s="38"/>
      <c r="Z638" s="38"/>
      <c r="AA638" s="38"/>
      <c r="AB638" s="38"/>
      <c r="AC638" s="38"/>
      <c r="AD638" s="38"/>
      <c r="AE638" s="38"/>
      <c r="AT638" s="17" t="s">
        <v>126</v>
      </c>
      <c r="AU638" s="17" t="s">
        <v>82</v>
      </c>
    </row>
    <row r="639" s="2" customFormat="1" ht="24.15" customHeight="1">
      <c r="A639" s="38"/>
      <c r="B639" s="39"/>
      <c r="C639" s="233" t="s">
        <v>634</v>
      </c>
      <c r="D639" s="233" t="s">
        <v>321</v>
      </c>
      <c r="E639" s="235" t="s">
        <v>632</v>
      </c>
      <c r="F639" s="236" t="s">
        <v>633</v>
      </c>
      <c r="G639" s="237" t="s">
        <v>122</v>
      </c>
      <c r="H639" s="238">
        <v>2</v>
      </c>
      <c r="I639" s="239"/>
      <c r="J639" s="240">
        <f>ROUND(I639*H639,2)</f>
        <v>0</v>
      </c>
      <c r="K639" s="236" t="s">
        <v>123</v>
      </c>
      <c r="L639" s="241"/>
      <c r="M639" s="242" t="s">
        <v>19</v>
      </c>
      <c r="N639" s="243" t="s">
        <v>43</v>
      </c>
      <c r="O639" s="84"/>
      <c r="P639" s="191">
        <f>O639*H639</f>
        <v>0</v>
      </c>
      <c r="Q639" s="191">
        <v>0</v>
      </c>
      <c r="R639" s="191">
        <f>Q639*H639</f>
        <v>0</v>
      </c>
      <c r="S639" s="191">
        <v>0</v>
      </c>
      <c r="T639" s="192">
        <f>S639*H639</f>
        <v>0</v>
      </c>
      <c r="U639" s="38"/>
      <c r="V639" s="38"/>
      <c r="W639" s="38"/>
      <c r="X639" s="38"/>
      <c r="Y639" s="38"/>
      <c r="Z639" s="38"/>
      <c r="AA639" s="38"/>
      <c r="AB639" s="38"/>
      <c r="AC639" s="38"/>
      <c r="AD639" s="38"/>
      <c r="AE639" s="38"/>
      <c r="AR639" s="193" t="s">
        <v>145</v>
      </c>
      <c r="AT639" s="193" t="s">
        <v>321</v>
      </c>
      <c r="AU639" s="193" t="s">
        <v>82</v>
      </c>
      <c r="AY639" s="17" t="s">
        <v>125</v>
      </c>
      <c r="BE639" s="194">
        <f>IF(N639="základní",J639,0)</f>
        <v>0</v>
      </c>
      <c r="BF639" s="194">
        <f>IF(N639="snížená",J639,0)</f>
        <v>0</v>
      </c>
      <c r="BG639" s="194">
        <f>IF(N639="zákl. přenesená",J639,0)</f>
        <v>0</v>
      </c>
      <c r="BH639" s="194">
        <f>IF(N639="sníž. přenesená",J639,0)</f>
        <v>0</v>
      </c>
      <c r="BI639" s="194">
        <f>IF(N639="nulová",J639,0)</f>
        <v>0</v>
      </c>
      <c r="BJ639" s="17" t="s">
        <v>80</v>
      </c>
      <c r="BK639" s="194">
        <f>ROUND(I639*H639,2)</f>
        <v>0</v>
      </c>
      <c r="BL639" s="17" t="s">
        <v>124</v>
      </c>
      <c r="BM639" s="193" t="s">
        <v>819</v>
      </c>
    </row>
    <row r="640" s="2" customFormat="1">
      <c r="A640" s="38"/>
      <c r="B640" s="39"/>
      <c r="C640" s="40"/>
      <c r="D640" s="195" t="s">
        <v>126</v>
      </c>
      <c r="E640" s="40"/>
      <c r="F640" s="196" t="s">
        <v>633</v>
      </c>
      <c r="G640" s="40"/>
      <c r="H640" s="40"/>
      <c r="I640" s="197"/>
      <c r="J640" s="40"/>
      <c r="K640" s="40"/>
      <c r="L640" s="44"/>
      <c r="M640" s="198"/>
      <c r="N640" s="199"/>
      <c r="O640" s="84"/>
      <c r="P640" s="84"/>
      <c r="Q640" s="84"/>
      <c r="R640" s="84"/>
      <c r="S640" s="84"/>
      <c r="T640" s="85"/>
      <c r="U640" s="38"/>
      <c r="V640" s="38"/>
      <c r="W640" s="38"/>
      <c r="X640" s="38"/>
      <c r="Y640" s="38"/>
      <c r="Z640" s="38"/>
      <c r="AA640" s="38"/>
      <c r="AB640" s="38"/>
      <c r="AC640" s="38"/>
      <c r="AD640" s="38"/>
      <c r="AE640" s="38"/>
      <c r="AT640" s="17" t="s">
        <v>126</v>
      </c>
      <c r="AU640" s="17" t="s">
        <v>82</v>
      </c>
    </row>
    <row r="641" s="2" customFormat="1" ht="21.75" customHeight="1">
      <c r="A641" s="38"/>
      <c r="B641" s="39"/>
      <c r="C641" s="233" t="s">
        <v>820</v>
      </c>
      <c r="D641" s="233" t="s">
        <v>321</v>
      </c>
      <c r="E641" s="235" t="s">
        <v>636</v>
      </c>
      <c r="F641" s="236" t="s">
        <v>637</v>
      </c>
      <c r="G641" s="237" t="s">
        <v>122</v>
      </c>
      <c r="H641" s="238">
        <v>10</v>
      </c>
      <c r="I641" s="239"/>
      <c r="J641" s="240">
        <f>ROUND(I641*H641,2)</f>
        <v>0</v>
      </c>
      <c r="K641" s="236" t="s">
        <v>123</v>
      </c>
      <c r="L641" s="241"/>
      <c r="M641" s="242" t="s">
        <v>19</v>
      </c>
      <c r="N641" s="243" t="s">
        <v>43</v>
      </c>
      <c r="O641" s="84"/>
      <c r="P641" s="191">
        <f>O641*H641</f>
        <v>0</v>
      </c>
      <c r="Q641" s="191">
        <v>0</v>
      </c>
      <c r="R641" s="191">
        <f>Q641*H641</f>
        <v>0</v>
      </c>
      <c r="S641" s="191">
        <v>0</v>
      </c>
      <c r="T641" s="192">
        <f>S641*H641</f>
        <v>0</v>
      </c>
      <c r="U641" s="38"/>
      <c r="V641" s="38"/>
      <c r="W641" s="38"/>
      <c r="X641" s="38"/>
      <c r="Y641" s="38"/>
      <c r="Z641" s="38"/>
      <c r="AA641" s="38"/>
      <c r="AB641" s="38"/>
      <c r="AC641" s="38"/>
      <c r="AD641" s="38"/>
      <c r="AE641" s="38"/>
      <c r="AR641" s="193" t="s">
        <v>145</v>
      </c>
      <c r="AT641" s="193" t="s">
        <v>321</v>
      </c>
      <c r="AU641" s="193" t="s">
        <v>82</v>
      </c>
      <c r="AY641" s="17" t="s">
        <v>125</v>
      </c>
      <c r="BE641" s="194">
        <f>IF(N641="základní",J641,0)</f>
        <v>0</v>
      </c>
      <c r="BF641" s="194">
        <f>IF(N641="snížená",J641,0)</f>
        <v>0</v>
      </c>
      <c r="BG641" s="194">
        <f>IF(N641="zákl. přenesená",J641,0)</f>
        <v>0</v>
      </c>
      <c r="BH641" s="194">
        <f>IF(N641="sníž. přenesená",J641,0)</f>
        <v>0</v>
      </c>
      <c r="BI641" s="194">
        <f>IF(N641="nulová",J641,0)</f>
        <v>0</v>
      </c>
      <c r="BJ641" s="17" t="s">
        <v>80</v>
      </c>
      <c r="BK641" s="194">
        <f>ROUND(I641*H641,2)</f>
        <v>0</v>
      </c>
      <c r="BL641" s="17" t="s">
        <v>124</v>
      </c>
      <c r="BM641" s="193" t="s">
        <v>821</v>
      </c>
    </row>
    <row r="642" s="2" customFormat="1">
      <c r="A642" s="38"/>
      <c r="B642" s="39"/>
      <c r="C642" s="40"/>
      <c r="D642" s="195" t="s">
        <v>126</v>
      </c>
      <c r="E642" s="40"/>
      <c r="F642" s="196" t="s">
        <v>637</v>
      </c>
      <c r="G642" s="40"/>
      <c r="H642" s="40"/>
      <c r="I642" s="197"/>
      <c r="J642" s="40"/>
      <c r="K642" s="40"/>
      <c r="L642" s="44"/>
      <c r="M642" s="198"/>
      <c r="N642" s="199"/>
      <c r="O642" s="84"/>
      <c r="P642" s="84"/>
      <c r="Q642" s="84"/>
      <c r="R642" s="84"/>
      <c r="S642" s="84"/>
      <c r="T642" s="85"/>
      <c r="U642" s="38"/>
      <c r="V642" s="38"/>
      <c r="W642" s="38"/>
      <c r="X642" s="38"/>
      <c r="Y642" s="38"/>
      <c r="Z642" s="38"/>
      <c r="AA642" s="38"/>
      <c r="AB642" s="38"/>
      <c r="AC642" s="38"/>
      <c r="AD642" s="38"/>
      <c r="AE642" s="38"/>
      <c r="AT642" s="17" t="s">
        <v>126</v>
      </c>
      <c r="AU642" s="17" t="s">
        <v>82</v>
      </c>
    </row>
    <row r="643" s="2" customFormat="1" ht="16.5" customHeight="1">
      <c r="A643" s="38"/>
      <c r="B643" s="39"/>
      <c r="C643" s="233" t="s">
        <v>638</v>
      </c>
      <c r="D643" s="233" t="s">
        <v>321</v>
      </c>
      <c r="E643" s="235" t="s">
        <v>639</v>
      </c>
      <c r="F643" s="236" t="s">
        <v>640</v>
      </c>
      <c r="G643" s="237" t="s">
        <v>122</v>
      </c>
      <c r="H643" s="238">
        <v>4</v>
      </c>
      <c r="I643" s="239"/>
      <c r="J643" s="240">
        <f>ROUND(I643*H643,2)</f>
        <v>0</v>
      </c>
      <c r="K643" s="236" t="s">
        <v>123</v>
      </c>
      <c r="L643" s="241"/>
      <c r="M643" s="242" t="s">
        <v>19</v>
      </c>
      <c r="N643" s="243" t="s">
        <v>43</v>
      </c>
      <c r="O643" s="84"/>
      <c r="P643" s="191">
        <f>O643*H643</f>
        <v>0</v>
      </c>
      <c r="Q643" s="191">
        <v>0</v>
      </c>
      <c r="R643" s="191">
        <f>Q643*H643</f>
        <v>0</v>
      </c>
      <c r="S643" s="191">
        <v>0</v>
      </c>
      <c r="T643" s="192">
        <f>S643*H643</f>
        <v>0</v>
      </c>
      <c r="U643" s="38"/>
      <c r="V643" s="38"/>
      <c r="W643" s="38"/>
      <c r="X643" s="38"/>
      <c r="Y643" s="38"/>
      <c r="Z643" s="38"/>
      <c r="AA643" s="38"/>
      <c r="AB643" s="38"/>
      <c r="AC643" s="38"/>
      <c r="AD643" s="38"/>
      <c r="AE643" s="38"/>
      <c r="AR643" s="193" t="s">
        <v>145</v>
      </c>
      <c r="AT643" s="193" t="s">
        <v>321</v>
      </c>
      <c r="AU643" s="193" t="s">
        <v>82</v>
      </c>
      <c r="AY643" s="17" t="s">
        <v>125</v>
      </c>
      <c r="BE643" s="194">
        <f>IF(N643="základní",J643,0)</f>
        <v>0</v>
      </c>
      <c r="BF643" s="194">
        <f>IF(N643="snížená",J643,0)</f>
        <v>0</v>
      </c>
      <c r="BG643" s="194">
        <f>IF(N643="zákl. přenesená",J643,0)</f>
        <v>0</v>
      </c>
      <c r="BH643" s="194">
        <f>IF(N643="sníž. přenesená",J643,0)</f>
        <v>0</v>
      </c>
      <c r="BI643" s="194">
        <f>IF(N643="nulová",J643,0)</f>
        <v>0</v>
      </c>
      <c r="BJ643" s="17" t="s">
        <v>80</v>
      </c>
      <c r="BK643" s="194">
        <f>ROUND(I643*H643,2)</f>
        <v>0</v>
      </c>
      <c r="BL643" s="17" t="s">
        <v>124</v>
      </c>
      <c r="BM643" s="193" t="s">
        <v>822</v>
      </c>
    </row>
    <row r="644" s="2" customFormat="1">
      <c r="A644" s="38"/>
      <c r="B644" s="39"/>
      <c r="C644" s="40"/>
      <c r="D644" s="195" t="s">
        <v>126</v>
      </c>
      <c r="E644" s="40"/>
      <c r="F644" s="196" t="s">
        <v>640</v>
      </c>
      <c r="G644" s="40"/>
      <c r="H644" s="40"/>
      <c r="I644" s="197"/>
      <c r="J644" s="40"/>
      <c r="K644" s="40"/>
      <c r="L644" s="44"/>
      <c r="M644" s="198"/>
      <c r="N644" s="199"/>
      <c r="O644" s="84"/>
      <c r="P644" s="84"/>
      <c r="Q644" s="84"/>
      <c r="R644" s="84"/>
      <c r="S644" s="84"/>
      <c r="T644" s="85"/>
      <c r="U644" s="38"/>
      <c r="V644" s="38"/>
      <c r="W644" s="38"/>
      <c r="X644" s="38"/>
      <c r="Y644" s="38"/>
      <c r="Z644" s="38"/>
      <c r="AA644" s="38"/>
      <c r="AB644" s="38"/>
      <c r="AC644" s="38"/>
      <c r="AD644" s="38"/>
      <c r="AE644" s="38"/>
      <c r="AT644" s="17" t="s">
        <v>126</v>
      </c>
      <c r="AU644" s="17" t="s">
        <v>82</v>
      </c>
    </row>
    <row r="645" s="2" customFormat="1" ht="16.5" customHeight="1">
      <c r="A645" s="38"/>
      <c r="B645" s="39"/>
      <c r="C645" s="233" t="s">
        <v>823</v>
      </c>
      <c r="D645" s="233" t="s">
        <v>321</v>
      </c>
      <c r="E645" s="235" t="s">
        <v>643</v>
      </c>
      <c r="F645" s="236" t="s">
        <v>644</v>
      </c>
      <c r="G645" s="237" t="s">
        <v>122</v>
      </c>
      <c r="H645" s="238">
        <v>1</v>
      </c>
      <c r="I645" s="239"/>
      <c r="J645" s="240">
        <f>ROUND(I645*H645,2)</f>
        <v>0</v>
      </c>
      <c r="K645" s="236" t="s">
        <v>123</v>
      </c>
      <c r="L645" s="241"/>
      <c r="M645" s="242" t="s">
        <v>19</v>
      </c>
      <c r="N645" s="243" t="s">
        <v>43</v>
      </c>
      <c r="O645" s="84"/>
      <c r="P645" s="191">
        <f>O645*H645</f>
        <v>0</v>
      </c>
      <c r="Q645" s="191">
        <v>0</v>
      </c>
      <c r="R645" s="191">
        <f>Q645*H645</f>
        <v>0</v>
      </c>
      <c r="S645" s="191">
        <v>0</v>
      </c>
      <c r="T645" s="192">
        <f>S645*H645</f>
        <v>0</v>
      </c>
      <c r="U645" s="38"/>
      <c r="V645" s="38"/>
      <c r="W645" s="38"/>
      <c r="X645" s="38"/>
      <c r="Y645" s="38"/>
      <c r="Z645" s="38"/>
      <c r="AA645" s="38"/>
      <c r="AB645" s="38"/>
      <c r="AC645" s="38"/>
      <c r="AD645" s="38"/>
      <c r="AE645" s="38"/>
      <c r="AR645" s="193" t="s">
        <v>145</v>
      </c>
      <c r="AT645" s="193" t="s">
        <v>321</v>
      </c>
      <c r="AU645" s="193" t="s">
        <v>82</v>
      </c>
      <c r="AY645" s="17" t="s">
        <v>125</v>
      </c>
      <c r="BE645" s="194">
        <f>IF(N645="základní",J645,0)</f>
        <v>0</v>
      </c>
      <c r="BF645" s="194">
        <f>IF(N645="snížená",J645,0)</f>
        <v>0</v>
      </c>
      <c r="BG645" s="194">
        <f>IF(N645="zákl. přenesená",J645,0)</f>
        <v>0</v>
      </c>
      <c r="BH645" s="194">
        <f>IF(N645="sníž. přenesená",J645,0)</f>
        <v>0</v>
      </c>
      <c r="BI645" s="194">
        <f>IF(N645="nulová",J645,0)</f>
        <v>0</v>
      </c>
      <c r="BJ645" s="17" t="s">
        <v>80</v>
      </c>
      <c r="BK645" s="194">
        <f>ROUND(I645*H645,2)</f>
        <v>0</v>
      </c>
      <c r="BL645" s="17" t="s">
        <v>124</v>
      </c>
      <c r="BM645" s="193" t="s">
        <v>824</v>
      </c>
    </row>
    <row r="646" s="2" customFormat="1">
      <c r="A646" s="38"/>
      <c r="B646" s="39"/>
      <c r="C646" s="40"/>
      <c r="D646" s="195" t="s">
        <v>126</v>
      </c>
      <c r="E646" s="40"/>
      <c r="F646" s="196" t="s">
        <v>644</v>
      </c>
      <c r="G646" s="40"/>
      <c r="H646" s="40"/>
      <c r="I646" s="197"/>
      <c r="J646" s="40"/>
      <c r="K646" s="40"/>
      <c r="L646" s="44"/>
      <c r="M646" s="198"/>
      <c r="N646" s="199"/>
      <c r="O646" s="84"/>
      <c r="P646" s="84"/>
      <c r="Q646" s="84"/>
      <c r="R646" s="84"/>
      <c r="S646" s="84"/>
      <c r="T646" s="85"/>
      <c r="U646" s="38"/>
      <c r="V646" s="38"/>
      <c r="W646" s="38"/>
      <c r="X646" s="38"/>
      <c r="Y646" s="38"/>
      <c r="Z646" s="38"/>
      <c r="AA646" s="38"/>
      <c r="AB646" s="38"/>
      <c r="AC646" s="38"/>
      <c r="AD646" s="38"/>
      <c r="AE646" s="38"/>
      <c r="AT646" s="17" t="s">
        <v>126</v>
      </c>
      <c r="AU646" s="17" t="s">
        <v>82</v>
      </c>
    </row>
    <row r="647" s="2" customFormat="1" ht="16.5" customHeight="1">
      <c r="A647" s="38"/>
      <c r="B647" s="39"/>
      <c r="C647" s="233" t="s">
        <v>641</v>
      </c>
      <c r="D647" s="233" t="s">
        <v>321</v>
      </c>
      <c r="E647" s="235" t="s">
        <v>646</v>
      </c>
      <c r="F647" s="236" t="s">
        <v>647</v>
      </c>
      <c r="G647" s="237" t="s">
        <v>122</v>
      </c>
      <c r="H647" s="238">
        <v>1</v>
      </c>
      <c r="I647" s="239"/>
      <c r="J647" s="240">
        <f>ROUND(I647*H647,2)</f>
        <v>0</v>
      </c>
      <c r="K647" s="236" t="s">
        <v>123</v>
      </c>
      <c r="L647" s="241"/>
      <c r="M647" s="242" t="s">
        <v>19</v>
      </c>
      <c r="N647" s="243" t="s">
        <v>43</v>
      </c>
      <c r="O647" s="84"/>
      <c r="P647" s="191">
        <f>O647*H647</f>
        <v>0</v>
      </c>
      <c r="Q647" s="191">
        <v>0</v>
      </c>
      <c r="R647" s="191">
        <f>Q647*H647</f>
        <v>0</v>
      </c>
      <c r="S647" s="191">
        <v>0</v>
      </c>
      <c r="T647" s="192">
        <f>S647*H647</f>
        <v>0</v>
      </c>
      <c r="U647" s="38"/>
      <c r="V647" s="38"/>
      <c r="W647" s="38"/>
      <c r="X647" s="38"/>
      <c r="Y647" s="38"/>
      <c r="Z647" s="38"/>
      <c r="AA647" s="38"/>
      <c r="AB647" s="38"/>
      <c r="AC647" s="38"/>
      <c r="AD647" s="38"/>
      <c r="AE647" s="38"/>
      <c r="AR647" s="193" t="s">
        <v>145</v>
      </c>
      <c r="AT647" s="193" t="s">
        <v>321</v>
      </c>
      <c r="AU647" s="193" t="s">
        <v>82</v>
      </c>
      <c r="AY647" s="17" t="s">
        <v>125</v>
      </c>
      <c r="BE647" s="194">
        <f>IF(N647="základní",J647,0)</f>
        <v>0</v>
      </c>
      <c r="BF647" s="194">
        <f>IF(N647="snížená",J647,0)</f>
        <v>0</v>
      </c>
      <c r="BG647" s="194">
        <f>IF(N647="zákl. přenesená",J647,0)</f>
        <v>0</v>
      </c>
      <c r="BH647" s="194">
        <f>IF(N647="sníž. přenesená",J647,0)</f>
        <v>0</v>
      </c>
      <c r="BI647" s="194">
        <f>IF(N647="nulová",J647,0)</f>
        <v>0</v>
      </c>
      <c r="BJ647" s="17" t="s">
        <v>80</v>
      </c>
      <c r="BK647" s="194">
        <f>ROUND(I647*H647,2)</f>
        <v>0</v>
      </c>
      <c r="BL647" s="17" t="s">
        <v>124</v>
      </c>
      <c r="BM647" s="193" t="s">
        <v>825</v>
      </c>
    </row>
    <row r="648" s="2" customFormat="1">
      <c r="A648" s="38"/>
      <c r="B648" s="39"/>
      <c r="C648" s="40"/>
      <c r="D648" s="195" t="s">
        <v>126</v>
      </c>
      <c r="E648" s="40"/>
      <c r="F648" s="196" t="s">
        <v>647</v>
      </c>
      <c r="G648" s="40"/>
      <c r="H648" s="40"/>
      <c r="I648" s="197"/>
      <c r="J648" s="40"/>
      <c r="K648" s="40"/>
      <c r="L648" s="44"/>
      <c r="M648" s="198"/>
      <c r="N648" s="199"/>
      <c r="O648" s="84"/>
      <c r="P648" s="84"/>
      <c r="Q648" s="84"/>
      <c r="R648" s="84"/>
      <c r="S648" s="84"/>
      <c r="T648" s="85"/>
      <c r="U648" s="38"/>
      <c r="V648" s="38"/>
      <c r="W648" s="38"/>
      <c r="X648" s="38"/>
      <c r="Y648" s="38"/>
      <c r="Z648" s="38"/>
      <c r="AA648" s="38"/>
      <c r="AB648" s="38"/>
      <c r="AC648" s="38"/>
      <c r="AD648" s="38"/>
      <c r="AE648" s="38"/>
      <c r="AT648" s="17" t="s">
        <v>126</v>
      </c>
      <c r="AU648" s="17" t="s">
        <v>82</v>
      </c>
    </row>
    <row r="649" s="2" customFormat="1" ht="16.5" customHeight="1">
      <c r="A649" s="38"/>
      <c r="B649" s="39"/>
      <c r="C649" s="233" t="s">
        <v>826</v>
      </c>
      <c r="D649" s="233" t="s">
        <v>321</v>
      </c>
      <c r="E649" s="235" t="s">
        <v>827</v>
      </c>
      <c r="F649" s="236" t="s">
        <v>828</v>
      </c>
      <c r="G649" s="237" t="s">
        <v>122</v>
      </c>
      <c r="H649" s="238">
        <v>3</v>
      </c>
      <c r="I649" s="239"/>
      <c r="J649" s="240">
        <f>ROUND(I649*H649,2)</f>
        <v>0</v>
      </c>
      <c r="K649" s="236" t="s">
        <v>123</v>
      </c>
      <c r="L649" s="241"/>
      <c r="M649" s="242" t="s">
        <v>19</v>
      </c>
      <c r="N649" s="243" t="s">
        <v>43</v>
      </c>
      <c r="O649" s="84"/>
      <c r="P649" s="191">
        <f>O649*H649</f>
        <v>0</v>
      </c>
      <c r="Q649" s="191">
        <v>0</v>
      </c>
      <c r="R649" s="191">
        <f>Q649*H649</f>
        <v>0</v>
      </c>
      <c r="S649" s="191">
        <v>0</v>
      </c>
      <c r="T649" s="192">
        <f>S649*H649</f>
        <v>0</v>
      </c>
      <c r="U649" s="38"/>
      <c r="V649" s="38"/>
      <c r="W649" s="38"/>
      <c r="X649" s="38"/>
      <c r="Y649" s="38"/>
      <c r="Z649" s="38"/>
      <c r="AA649" s="38"/>
      <c r="AB649" s="38"/>
      <c r="AC649" s="38"/>
      <c r="AD649" s="38"/>
      <c r="AE649" s="38"/>
      <c r="AR649" s="193" t="s">
        <v>145</v>
      </c>
      <c r="AT649" s="193" t="s">
        <v>321</v>
      </c>
      <c r="AU649" s="193" t="s">
        <v>82</v>
      </c>
      <c r="AY649" s="17" t="s">
        <v>125</v>
      </c>
      <c r="BE649" s="194">
        <f>IF(N649="základní",J649,0)</f>
        <v>0</v>
      </c>
      <c r="BF649" s="194">
        <f>IF(N649="snížená",J649,0)</f>
        <v>0</v>
      </c>
      <c r="BG649" s="194">
        <f>IF(N649="zákl. přenesená",J649,0)</f>
        <v>0</v>
      </c>
      <c r="BH649" s="194">
        <f>IF(N649="sníž. přenesená",J649,0)</f>
        <v>0</v>
      </c>
      <c r="BI649" s="194">
        <f>IF(N649="nulová",J649,0)</f>
        <v>0</v>
      </c>
      <c r="BJ649" s="17" t="s">
        <v>80</v>
      </c>
      <c r="BK649" s="194">
        <f>ROUND(I649*H649,2)</f>
        <v>0</v>
      </c>
      <c r="BL649" s="17" t="s">
        <v>124</v>
      </c>
      <c r="BM649" s="193" t="s">
        <v>829</v>
      </c>
    </row>
    <row r="650" s="2" customFormat="1">
      <c r="A650" s="38"/>
      <c r="B650" s="39"/>
      <c r="C650" s="40"/>
      <c r="D650" s="195" t="s">
        <v>126</v>
      </c>
      <c r="E650" s="40"/>
      <c r="F650" s="196" t="s">
        <v>828</v>
      </c>
      <c r="G650" s="40"/>
      <c r="H650" s="40"/>
      <c r="I650" s="197"/>
      <c r="J650" s="40"/>
      <c r="K650" s="40"/>
      <c r="L650" s="44"/>
      <c r="M650" s="198"/>
      <c r="N650" s="199"/>
      <c r="O650" s="84"/>
      <c r="P650" s="84"/>
      <c r="Q650" s="84"/>
      <c r="R650" s="84"/>
      <c r="S650" s="84"/>
      <c r="T650" s="85"/>
      <c r="U650" s="38"/>
      <c r="V650" s="38"/>
      <c r="W650" s="38"/>
      <c r="X650" s="38"/>
      <c r="Y650" s="38"/>
      <c r="Z650" s="38"/>
      <c r="AA650" s="38"/>
      <c r="AB650" s="38"/>
      <c r="AC650" s="38"/>
      <c r="AD650" s="38"/>
      <c r="AE650" s="38"/>
      <c r="AT650" s="17" t="s">
        <v>126</v>
      </c>
      <c r="AU650" s="17" t="s">
        <v>82</v>
      </c>
    </row>
    <row r="651" s="2" customFormat="1" ht="24.15" customHeight="1">
      <c r="A651" s="38"/>
      <c r="B651" s="39"/>
      <c r="C651" s="233" t="s">
        <v>645</v>
      </c>
      <c r="D651" s="233" t="s">
        <v>321</v>
      </c>
      <c r="E651" s="235" t="s">
        <v>734</v>
      </c>
      <c r="F651" s="236" t="s">
        <v>735</v>
      </c>
      <c r="G651" s="237" t="s">
        <v>122</v>
      </c>
      <c r="H651" s="238">
        <v>2</v>
      </c>
      <c r="I651" s="239"/>
      <c r="J651" s="240">
        <f>ROUND(I651*H651,2)</f>
        <v>0</v>
      </c>
      <c r="K651" s="236" t="s">
        <v>123</v>
      </c>
      <c r="L651" s="241"/>
      <c r="M651" s="242" t="s">
        <v>19</v>
      </c>
      <c r="N651" s="243" t="s">
        <v>43</v>
      </c>
      <c r="O651" s="84"/>
      <c r="P651" s="191">
        <f>O651*H651</f>
        <v>0</v>
      </c>
      <c r="Q651" s="191">
        <v>0</v>
      </c>
      <c r="R651" s="191">
        <f>Q651*H651</f>
        <v>0</v>
      </c>
      <c r="S651" s="191">
        <v>0</v>
      </c>
      <c r="T651" s="192">
        <f>S651*H651</f>
        <v>0</v>
      </c>
      <c r="U651" s="38"/>
      <c r="V651" s="38"/>
      <c r="W651" s="38"/>
      <c r="X651" s="38"/>
      <c r="Y651" s="38"/>
      <c r="Z651" s="38"/>
      <c r="AA651" s="38"/>
      <c r="AB651" s="38"/>
      <c r="AC651" s="38"/>
      <c r="AD651" s="38"/>
      <c r="AE651" s="38"/>
      <c r="AR651" s="193" t="s">
        <v>145</v>
      </c>
      <c r="AT651" s="193" t="s">
        <v>321</v>
      </c>
      <c r="AU651" s="193" t="s">
        <v>82</v>
      </c>
      <c r="AY651" s="17" t="s">
        <v>125</v>
      </c>
      <c r="BE651" s="194">
        <f>IF(N651="základní",J651,0)</f>
        <v>0</v>
      </c>
      <c r="BF651" s="194">
        <f>IF(N651="snížená",J651,0)</f>
        <v>0</v>
      </c>
      <c r="BG651" s="194">
        <f>IF(N651="zákl. přenesená",J651,0)</f>
        <v>0</v>
      </c>
      <c r="BH651" s="194">
        <f>IF(N651="sníž. přenesená",J651,0)</f>
        <v>0</v>
      </c>
      <c r="BI651" s="194">
        <f>IF(N651="nulová",J651,0)</f>
        <v>0</v>
      </c>
      <c r="BJ651" s="17" t="s">
        <v>80</v>
      </c>
      <c r="BK651" s="194">
        <f>ROUND(I651*H651,2)</f>
        <v>0</v>
      </c>
      <c r="BL651" s="17" t="s">
        <v>124</v>
      </c>
      <c r="BM651" s="193" t="s">
        <v>830</v>
      </c>
    </row>
    <row r="652" s="2" customFormat="1">
      <c r="A652" s="38"/>
      <c r="B652" s="39"/>
      <c r="C652" s="40"/>
      <c r="D652" s="195" t="s">
        <v>126</v>
      </c>
      <c r="E652" s="40"/>
      <c r="F652" s="196" t="s">
        <v>735</v>
      </c>
      <c r="G652" s="40"/>
      <c r="H652" s="40"/>
      <c r="I652" s="197"/>
      <c r="J652" s="40"/>
      <c r="K652" s="40"/>
      <c r="L652" s="44"/>
      <c r="M652" s="198"/>
      <c r="N652" s="199"/>
      <c r="O652" s="84"/>
      <c r="P652" s="84"/>
      <c r="Q652" s="84"/>
      <c r="R652" s="84"/>
      <c r="S652" s="84"/>
      <c r="T652" s="85"/>
      <c r="U652" s="38"/>
      <c r="V652" s="38"/>
      <c r="W652" s="38"/>
      <c r="X652" s="38"/>
      <c r="Y652" s="38"/>
      <c r="Z652" s="38"/>
      <c r="AA652" s="38"/>
      <c r="AB652" s="38"/>
      <c r="AC652" s="38"/>
      <c r="AD652" s="38"/>
      <c r="AE652" s="38"/>
      <c r="AT652" s="17" t="s">
        <v>126</v>
      </c>
      <c r="AU652" s="17" t="s">
        <v>82</v>
      </c>
    </row>
    <row r="653" s="2" customFormat="1" ht="16.5" customHeight="1">
      <c r="A653" s="38"/>
      <c r="B653" s="39"/>
      <c r="C653" s="233" t="s">
        <v>831</v>
      </c>
      <c r="D653" s="233" t="s">
        <v>321</v>
      </c>
      <c r="E653" s="235" t="s">
        <v>832</v>
      </c>
      <c r="F653" s="236" t="s">
        <v>833</v>
      </c>
      <c r="G653" s="237" t="s">
        <v>122</v>
      </c>
      <c r="H653" s="238">
        <v>2</v>
      </c>
      <c r="I653" s="239"/>
      <c r="J653" s="240">
        <f>ROUND(I653*H653,2)</f>
        <v>0</v>
      </c>
      <c r="K653" s="236" t="s">
        <v>123</v>
      </c>
      <c r="L653" s="241"/>
      <c r="M653" s="242" t="s">
        <v>19</v>
      </c>
      <c r="N653" s="243" t="s">
        <v>43</v>
      </c>
      <c r="O653" s="84"/>
      <c r="P653" s="191">
        <f>O653*H653</f>
        <v>0</v>
      </c>
      <c r="Q653" s="191">
        <v>0</v>
      </c>
      <c r="R653" s="191">
        <f>Q653*H653</f>
        <v>0</v>
      </c>
      <c r="S653" s="191">
        <v>0</v>
      </c>
      <c r="T653" s="192">
        <f>S653*H653</f>
        <v>0</v>
      </c>
      <c r="U653" s="38"/>
      <c r="V653" s="38"/>
      <c r="W653" s="38"/>
      <c r="X653" s="38"/>
      <c r="Y653" s="38"/>
      <c r="Z653" s="38"/>
      <c r="AA653" s="38"/>
      <c r="AB653" s="38"/>
      <c r="AC653" s="38"/>
      <c r="AD653" s="38"/>
      <c r="AE653" s="38"/>
      <c r="AR653" s="193" t="s">
        <v>145</v>
      </c>
      <c r="AT653" s="193" t="s">
        <v>321</v>
      </c>
      <c r="AU653" s="193" t="s">
        <v>82</v>
      </c>
      <c r="AY653" s="17" t="s">
        <v>125</v>
      </c>
      <c r="BE653" s="194">
        <f>IF(N653="základní",J653,0)</f>
        <v>0</v>
      </c>
      <c r="BF653" s="194">
        <f>IF(N653="snížená",J653,0)</f>
        <v>0</v>
      </c>
      <c r="BG653" s="194">
        <f>IF(N653="zákl. přenesená",J653,0)</f>
        <v>0</v>
      </c>
      <c r="BH653" s="194">
        <f>IF(N653="sníž. přenesená",J653,0)</f>
        <v>0</v>
      </c>
      <c r="BI653" s="194">
        <f>IF(N653="nulová",J653,0)</f>
        <v>0</v>
      </c>
      <c r="BJ653" s="17" t="s">
        <v>80</v>
      </c>
      <c r="BK653" s="194">
        <f>ROUND(I653*H653,2)</f>
        <v>0</v>
      </c>
      <c r="BL653" s="17" t="s">
        <v>124</v>
      </c>
      <c r="BM653" s="193" t="s">
        <v>834</v>
      </c>
    </row>
    <row r="654" s="2" customFormat="1">
      <c r="A654" s="38"/>
      <c r="B654" s="39"/>
      <c r="C654" s="40"/>
      <c r="D654" s="195" t="s">
        <v>126</v>
      </c>
      <c r="E654" s="40"/>
      <c r="F654" s="196" t="s">
        <v>833</v>
      </c>
      <c r="G654" s="40"/>
      <c r="H654" s="40"/>
      <c r="I654" s="197"/>
      <c r="J654" s="40"/>
      <c r="K654" s="40"/>
      <c r="L654" s="44"/>
      <c r="M654" s="198"/>
      <c r="N654" s="199"/>
      <c r="O654" s="84"/>
      <c r="P654" s="84"/>
      <c r="Q654" s="84"/>
      <c r="R654" s="84"/>
      <c r="S654" s="84"/>
      <c r="T654" s="85"/>
      <c r="U654" s="38"/>
      <c r="V654" s="38"/>
      <c r="W654" s="38"/>
      <c r="X654" s="38"/>
      <c r="Y654" s="38"/>
      <c r="Z654" s="38"/>
      <c r="AA654" s="38"/>
      <c r="AB654" s="38"/>
      <c r="AC654" s="38"/>
      <c r="AD654" s="38"/>
      <c r="AE654" s="38"/>
      <c r="AT654" s="17" t="s">
        <v>126</v>
      </c>
      <c r="AU654" s="17" t="s">
        <v>82</v>
      </c>
    </row>
    <row r="655" s="2" customFormat="1" ht="62.7" customHeight="1">
      <c r="A655" s="38"/>
      <c r="B655" s="39"/>
      <c r="C655" s="182" t="s">
        <v>648</v>
      </c>
      <c r="D655" s="182" t="s">
        <v>119</v>
      </c>
      <c r="E655" s="183" t="s">
        <v>650</v>
      </c>
      <c r="F655" s="184" t="s">
        <v>651</v>
      </c>
      <c r="G655" s="185" t="s">
        <v>144</v>
      </c>
      <c r="H655" s="186">
        <v>2.7400000000000002</v>
      </c>
      <c r="I655" s="187"/>
      <c r="J655" s="188">
        <f>ROUND(I655*H655,2)</f>
        <v>0</v>
      </c>
      <c r="K655" s="184" t="s">
        <v>123</v>
      </c>
      <c r="L655" s="44"/>
      <c r="M655" s="189" t="s">
        <v>19</v>
      </c>
      <c r="N655" s="190" t="s">
        <v>43</v>
      </c>
      <c r="O655" s="84"/>
      <c r="P655" s="191">
        <f>O655*H655</f>
        <v>0</v>
      </c>
      <c r="Q655" s="191">
        <v>0</v>
      </c>
      <c r="R655" s="191">
        <f>Q655*H655</f>
        <v>0</v>
      </c>
      <c r="S655" s="191">
        <v>0</v>
      </c>
      <c r="T655" s="192">
        <f>S655*H655</f>
        <v>0</v>
      </c>
      <c r="U655" s="38"/>
      <c r="V655" s="38"/>
      <c r="W655" s="38"/>
      <c r="X655" s="38"/>
      <c r="Y655" s="38"/>
      <c r="Z655" s="38"/>
      <c r="AA655" s="38"/>
      <c r="AB655" s="38"/>
      <c r="AC655" s="38"/>
      <c r="AD655" s="38"/>
      <c r="AE655" s="38"/>
      <c r="AR655" s="193" t="s">
        <v>124</v>
      </c>
      <c r="AT655" s="193" t="s">
        <v>119</v>
      </c>
      <c r="AU655" s="193" t="s">
        <v>82</v>
      </c>
      <c r="AY655" s="17" t="s">
        <v>125</v>
      </c>
      <c r="BE655" s="194">
        <f>IF(N655="základní",J655,0)</f>
        <v>0</v>
      </c>
      <c r="BF655" s="194">
        <f>IF(N655="snížená",J655,0)</f>
        <v>0</v>
      </c>
      <c r="BG655" s="194">
        <f>IF(N655="zákl. přenesená",J655,0)</f>
        <v>0</v>
      </c>
      <c r="BH655" s="194">
        <f>IF(N655="sníž. přenesená",J655,0)</f>
        <v>0</v>
      </c>
      <c r="BI655" s="194">
        <f>IF(N655="nulová",J655,0)</f>
        <v>0</v>
      </c>
      <c r="BJ655" s="17" t="s">
        <v>80</v>
      </c>
      <c r="BK655" s="194">
        <f>ROUND(I655*H655,2)</f>
        <v>0</v>
      </c>
      <c r="BL655" s="17" t="s">
        <v>124</v>
      </c>
      <c r="BM655" s="193" t="s">
        <v>835</v>
      </c>
    </row>
    <row r="656" s="2" customFormat="1">
      <c r="A656" s="38"/>
      <c r="B656" s="39"/>
      <c r="C656" s="40"/>
      <c r="D656" s="195" t="s">
        <v>126</v>
      </c>
      <c r="E656" s="40"/>
      <c r="F656" s="196" t="s">
        <v>651</v>
      </c>
      <c r="G656" s="40"/>
      <c r="H656" s="40"/>
      <c r="I656" s="197"/>
      <c r="J656" s="40"/>
      <c r="K656" s="40"/>
      <c r="L656" s="44"/>
      <c r="M656" s="198"/>
      <c r="N656" s="199"/>
      <c r="O656" s="84"/>
      <c r="P656" s="84"/>
      <c r="Q656" s="84"/>
      <c r="R656" s="84"/>
      <c r="S656" s="84"/>
      <c r="T656" s="85"/>
      <c r="U656" s="38"/>
      <c r="V656" s="38"/>
      <c r="W656" s="38"/>
      <c r="X656" s="38"/>
      <c r="Y656" s="38"/>
      <c r="Z656" s="38"/>
      <c r="AA656" s="38"/>
      <c r="AB656" s="38"/>
      <c r="AC656" s="38"/>
      <c r="AD656" s="38"/>
      <c r="AE656" s="38"/>
      <c r="AT656" s="17" t="s">
        <v>126</v>
      </c>
      <c r="AU656" s="17" t="s">
        <v>82</v>
      </c>
    </row>
    <row r="657" s="2" customFormat="1" ht="62.7" customHeight="1">
      <c r="A657" s="38"/>
      <c r="B657" s="39"/>
      <c r="C657" s="182" t="s">
        <v>836</v>
      </c>
      <c r="D657" s="182" t="s">
        <v>119</v>
      </c>
      <c r="E657" s="183" t="s">
        <v>653</v>
      </c>
      <c r="F657" s="184" t="s">
        <v>654</v>
      </c>
      <c r="G657" s="185" t="s">
        <v>144</v>
      </c>
      <c r="H657" s="186">
        <v>191.77199999999999</v>
      </c>
      <c r="I657" s="187"/>
      <c r="J657" s="188">
        <f>ROUND(I657*H657,2)</f>
        <v>0</v>
      </c>
      <c r="K657" s="184" t="s">
        <v>123</v>
      </c>
      <c r="L657" s="44"/>
      <c r="M657" s="189" t="s">
        <v>19</v>
      </c>
      <c r="N657" s="190" t="s">
        <v>43</v>
      </c>
      <c r="O657" s="84"/>
      <c r="P657" s="191">
        <f>O657*H657</f>
        <v>0</v>
      </c>
      <c r="Q657" s="191">
        <v>0</v>
      </c>
      <c r="R657" s="191">
        <f>Q657*H657</f>
        <v>0</v>
      </c>
      <c r="S657" s="191">
        <v>0</v>
      </c>
      <c r="T657" s="192">
        <f>S657*H657</f>
        <v>0</v>
      </c>
      <c r="U657" s="38"/>
      <c r="V657" s="38"/>
      <c r="W657" s="38"/>
      <c r="X657" s="38"/>
      <c r="Y657" s="38"/>
      <c r="Z657" s="38"/>
      <c r="AA657" s="38"/>
      <c r="AB657" s="38"/>
      <c r="AC657" s="38"/>
      <c r="AD657" s="38"/>
      <c r="AE657" s="38"/>
      <c r="AR657" s="193" t="s">
        <v>124</v>
      </c>
      <c r="AT657" s="193" t="s">
        <v>119</v>
      </c>
      <c r="AU657" s="193" t="s">
        <v>82</v>
      </c>
      <c r="AY657" s="17" t="s">
        <v>125</v>
      </c>
      <c r="BE657" s="194">
        <f>IF(N657="základní",J657,0)</f>
        <v>0</v>
      </c>
      <c r="BF657" s="194">
        <f>IF(N657="snížená",J657,0)</f>
        <v>0</v>
      </c>
      <c r="BG657" s="194">
        <f>IF(N657="zákl. přenesená",J657,0)</f>
        <v>0</v>
      </c>
      <c r="BH657" s="194">
        <f>IF(N657="sníž. přenesená",J657,0)</f>
        <v>0</v>
      </c>
      <c r="BI657" s="194">
        <f>IF(N657="nulová",J657,0)</f>
        <v>0</v>
      </c>
      <c r="BJ657" s="17" t="s">
        <v>80</v>
      </c>
      <c r="BK657" s="194">
        <f>ROUND(I657*H657,2)</f>
        <v>0</v>
      </c>
      <c r="BL657" s="17" t="s">
        <v>124</v>
      </c>
      <c r="BM657" s="193" t="s">
        <v>837</v>
      </c>
    </row>
    <row r="658" s="2" customFormat="1">
      <c r="A658" s="38"/>
      <c r="B658" s="39"/>
      <c r="C658" s="40"/>
      <c r="D658" s="195" t="s">
        <v>126</v>
      </c>
      <c r="E658" s="40"/>
      <c r="F658" s="196" t="s">
        <v>654</v>
      </c>
      <c r="G658" s="40"/>
      <c r="H658" s="40"/>
      <c r="I658" s="197"/>
      <c r="J658" s="40"/>
      <c r="K658" s="40"/>
      <c r="L658" s="44"/>
      <c r="M658" s="198"/>
      <c r="N658" s="199"/>
      <c r="O658" s="84"/>
      <c r="P658" s="84"/>
      <c r="Q658" s="84"/>
      <c r="R658" s="84"/>
      <c r="S658" s="84"/>
      <c r="T658" s="85"/>
      <c r="U658" s="38"/>
      <c r="V658" s="38"/>
      <c r="W658" s="38"/>
      <c r="X658" s="38"/>
      <c r="Y658" s="38"/>
      <c r="Z658" s="38"/>
      <c r="AA658" s="38"/>
      <c r="AB658" s="38"/>
      <c r="AC658" s="38"/>
      <c r="AD658" s="38"/>
      <c r="AE658" s="38"/>
      <c r="AT658" s="17" t="s">
        <v>126</v>
      </c>
      <c r="AU658" s="17" t="s">
        <v>82</v>
      </c>
    </row>
    <row r="659" s="2" customFormat="1" ht="37.8" customHeight="1">
      <c r="A659" s="38"/>
      <c r="B659" s="39"/>
      <c r="C659" s="182" t="s">
        <v>652</v>
      </c>
      <c r="D659" s="182" t="s">
        <v>119</v>
      </c>
      <c r="E659" s="183" t="s">
        <v>540</v>
      </c>
      <c r="F659" s="184" t="s">
        <v>541</v>
      </c>
      <c r="G659" s="185" t="s">
        <v>133</v>
      </c>
      <c r="H659" s="186">
        <v>36</v>
      </c>
      <c r="I659" s="187"/>
      <c r="J659" s="188">
        <f>ROUND(I659*H659,2)</f>
        <v>0</v>
      </c>
      <c r="K659" s="184" t="s">
        <v>123</v>
      </c>
      <c r="L659" s="44"/>
      <c r="M659" s="189" t="s">
        <v>19</v>
      </c>
      <c r="N659" s="190" t="s">
        <v>43</v>
      </c>
      <c r="O659" s="84"/>
      <c r="P659" s="191">
        <f>O659*H659</f>
        <v>0</v>
      </c>
      <c r="Q659" s="191">
        <v>0</v>
      </c>
      <c r="R659" s="191">
        <f>Q659*H659</f>
        <v>0</v>
      </c>
      <c r="S659" s="191">
        <v>0</v>
      </c>
      <c r="T659" s="192">
        <f>S659*H659</f>
        <v>0</v>
      </c>
      <c r="U659" s="38"/>
      <c r="V659" s="38"/>
      <c r="W659" s="38"/>
      <c r="X659" s="38"/>
      <c r="Y659" s="38"/>
      <c r="Z659" s="38"/>
      <c r="AA659" s="38"/>
      <c r="AB659" s="38"/>
      <c r="AC659" s="38"/>
      <c r="AD659" s="38"/>
      <c r="AE659" s="38"/>
      <c r="AR659" s="193" t="s">
        <v>124</v>
      </c>
      <c r="AT659" s="193" t="s">
        <v>119</v>
      </c>
      <c r="AU659" s="193" t="s">
        <v>82</v>
      </c>
      <c r="AY659" s="17" t="s">
        <v>125</v>
      </c>
      <c r="BE659" s="194">
        <f>IF(N659="základní",J659,0)</f>
        <v>0</v>
      </c>
      <c r="BF659" s="194">
        <f>IF(N659="snížená",J659,0)</f>
        <v>0</v>
      </c>
      <c r="BG659" s="194">
        <f>IF(N659="zákl. přenesená",J659,0)</f>
        <v>0</v>
      </c>
      <c r="BH659" s="194">
        <f>IF(N659="sníž. přenesená",J659,0)</f>
        <v>0</v>
      </c>
      <c r="BI659" s="194">
        <f>IF(N659="nulová",J659,0)</f>
        <v>0</v>
      </c>
      <c r="BJ659" s="17" t="s">
        <v>80</v>
      </c>
      <c r="BK659" s="194">
        <f>ROUND(I659*H659,2)</f>
        <v>0</v>
      </c>
      <c r="BL659" s="17" t="s">
        <v>124</v>
      </c>
      <c r="BM659" s="193" t="s">
        <v>838</v>
      </c>
    </row>
    <row r="660" s="2" customFormat="1">
      <c r="A660" s="38"/>
      <c r="B660" s="39"/>
      <c r="C660" s="40"/>
      <c r="D660" s="195" t="s">
        <v>126</v>
      </c>
      <c r="E660" s="40"/>
      <c r="F660" s="196" t="s">
        <v>541</v>
      </c>
      <c r="G660" s="40"/>
      <c r="H660" s="40"/>
      <c r="I660" s="197"/>
      <c r="J660" s="40"/>
      <c r="K660" s="40"/>
      <c r="L660" s="44"/>
      <c r="M660" s="198"/>
      <c r="N660" s="199"/>
      <c r="O660" s="84"/>
      <c r="P660" s="84"/>
      <c r="Q660" s="84"/>
      <c r="R660" s="84"/>
      <c r="S660" s="84"/>
      <c r="T660" s="85"/>
      <c r="U660" s="38"/>
      <c r="V660" s="38"/>
      <c r="W660" s="38"/>
      <c r="X660" s="38"/>
      <c r="Y660" s="38"/>
      <c r="Z660" s="38"/>
      <c r="AA660" s="38"/>
      <c r="AB660" s="38"/>
      <c r="AC660" s="38"/>
      <c r="AD660" s="38"/>
      <c r="AE660" s="38"/>
      <c r="AT660" s="17" t="s">
        <v>126</v>
      </c>
      <c r="AU660" s="17" t="s">
        <v>82</v>
      </c>
    </row>
    <row r="661" s="11" customFormat="1">
      <c r="A661" s="11"/>
      <c r="B661" s="200"/>
      <c r="C661" s="201"/>
      <c r="D661" s="195" t="s">
        <v>135</v>
      </c>
      <c r="E661" s="202" t="s">
        <v>19</v>
      </c>
      <c r="F661" s="203" t="s">
        <v>839</v>
      </c>
      <c r="G661" s="201"/>
      <c r="H661" s="204">
        <v>36</v>
      </c>
      <c r="I661" s="205"/>
      <c r="J661" s="201"/>
      <c r="K661" s="201"/>
      <c r="L661" s="206"/>
      <c r="M661" s="207"/>
      <c r="N661" s="208"/>
      <c r="O661" s="208"/>
      <c r="P661" s="208"/>
      <c r="Q661" s="208"/>
      <c r="R661" s="208"/>
      <c r="S661" s="208"/>
      <c r="T661" s="209"/>
      <c r="U661" s="11"/>
      <c r="V661" s="11"/>
      <c r="W661" s="11"/>
      <c r="X661" s="11"/>
      <c r="Y661" s="11"/>
      <c r="Z661" s="11"/>
      <c r="AA661" s="11"/>
      <c r="AB661" s="11"/>
      <c r="AC661" s="11"/>
      <c r="AD661" s="11"/>
      <c r="AE661" s="11"/>
      <c r="AT661" s="210" t="s">
        <v>135</v>
      </c>
      <c r="AU661" s="210" t="s">
        <v>82</v>
      </c>
      <c r="AV661" s="11" t="s">
        <v>82</v>
      </c>
      <c r="AW661" s="11" t="s">
        <v>33</v>
      </c>
      <c r="AX661" s="11" t="s">
        <v>72</v>
      </c>
      <c r="AY661" s="210" t="s">
        <v>125</v>
      </c>
    </row>
    <row r="662" s="13" customFormat="1">
      <c r="A662" s="13"/>
      <c r="B662" s="221"/>
      <c r="C662" s="222"/>
      <c r="D662" s="195" t="s">
        <v>135</v>
      </c>
      <c r="E662" s="223" t="s">
        <v>19</v>
      </c>
      <c r="F662" s="224" t="s">
        <v>141</v>
      </c>
      <c r="G662" s="222"/>
      <c r="H662" s="225">
        <v>36</v>
      </c>
      <c r="I662" s="226"/>
      <c r="J662" s="222"/>
      <c r="K662" s="222"/>
      <c r="L662" s="227"/>
      <c r="M662" s="228"/>
      <c r="N662" s="229"/>
      <c r="O662" s="229"/>
      <c r="P662" s="229"/>
      <c r="Q662" s="229"/>
      <c r="R662" s="229"/>
      <c r="S662" s="229"/>
      <c r="T662" s="230"/>
      <c r="U662" s="13"/>
      <c r="V662" s="13"/>
      <c r="W662" s="13"/>
      <c r="X662" s="13"/>
      <c r="Y662" s="13"/>
      <c r="Z662" s="13"/>
      <c r="AA662" s="13"/>
      <c r="AB662" s="13"/>
      <c r="AC662" s="13"/>
      <c r="AD662" s="13"/>
      <c r="AE662" s="13"/>
      <c r="AT662" s="231" t="s">
        <v>135</v>
      </c>
      <c r="AU662" s="231" t="s">
        <v>82</v>
      </c>
      <c r="AV662" s="13" t="s">
        <v>124</v>
      </c>
      <c r="AW662" s="13" t="s">
        <v>33</v>
      </c>
      <c r="AX662" s="13" t="s">
        <v>80</v>
      </c>
      <c r="AY662" s="231" t="s">
        <v>125</v>
      </c>
    </row>
    <row r="663" s="2" customFormat="1" ht="24.15" customHeight="1">
      <c r="A663" s="38"/>
      <c r="B663" s="39"/>
      <c r="C663" s="233" t="s">
        <v>840</v>
      </c>
      <c r="D663" s="233" t="s">
        <v>321</v>
      </c>
      <c r="E663" s="235" t="s">
        <v>543</v>
      </c>
      <c r="F663" s="236" t="s">
        <v>544</v>
      </c>
      <c r="G663" s="237" t="s">
        <v>144</v>
      </c>
      <c r="H663" s="238">
        <v>5.4000000000000004</v>
      </c>
      <c r="I663" s="239"/>
      <c r="J663" s="240">
        <f>ROUND(I663*H663,2)</f>
        <v>0</v>
      </c>
      <c r="K663" s="236" t="s">
        <v>123</v>
      </c>
      <c r="L663" s="241"/>
      <c r="M663" s="242" t="s">
        <v>19</v>
      </c>
      <c r="N663" s="243" t="s">
        <v>43</v>
      </c>
      <c r="O663" s="84"/>
      <c r="P663" s="191">
        <f>O663*H663</f>
        <v>0</v>
      </c>
      <c r="Q663" s="191">
        <v>0</v>
      </c>
      <c r="R663" s="191">
        <f>Q663*H663</f>
        <v>0</v>
      </c>
      <c r="S663" s="191">
        <v>0</v>
      </c>
      <c r="T663" s="192">
        <f>S663*H663</f>
        <v>0</v>
      </c>
      <c r="U663" s="38"/>
      <c r="V663" s="38"/>
      <c r="W663" s="38"/>
      <c r="X663" s="38"/>
      <c r="Y663" s="38"/>
      <c r="Z663" s="38"/>
      <c r="AA663" s="38"/>
      <c r="AB663" s="38"/>
      <c r="AC663" s="38"/>
      <c r="AD663" s="38"/>
      <c r="AE663" s="38"/>
      <c r="AR663" s="193" t="s">
        <v>145</v>
      </c>
      <c r="AT663" s="193" t="s">
        <v>321</v>
      </c>
      <c r="AU663" s="193" t="s">
        <v>82</v>
      </c>
      <c r="AY663" s="17" t="s">
        <v>125</v>
      </c>
      <c r="BE663" s="194">
        <f>IF(N663="základní",J663,0)</f>
        <v>0</v>
      </c>
      <c r="BF663" s="194">
        <f>IF(N663="snížená",J663,0)</f>
        <v>0</v>
      </c>
      <c r="BG663" s="194">
        <f>IF(N663="zákl. přenesená",J663,0)</f>
        <v>0</v>
      </c>
      <c r="BH663" s="194">
        <f>IF(N663="sníž. přenesená",J663,0)</f>
        <v>0</v>
      </c>
      <c r="BI663" s="194">
        <f>IF(N663="nulová",J663,0)</f>
        <v>0</v>
      </c>
      <c r="BJ663" s="17" t="s">
        <v>80</v>
      </c>
      <c r="BK663" s="194">
        <f>ROUND(I663*H663,2)</f>
        <v>0</v>
      </c>
      <c r="BL663" s="17" t="s">
        <v>124</v>
      </c>
      <c r="BM663" s="193" t="s">
        <v>841</v>
      </c>
    </row>
    <row r="664" s="2" customFormat="1">
      <c r="A664" s="38"/>
      <c r="B664" s="39"/>
      <c r="C664" s="40"/>
      <c r="D664" s="195" t="s">
        <v>126</v>
      </c>
      <c r="E664" s="40"/>
      <c r="F664" s="196" t="s">
        <v>544</v>
      </c>
      <c r="G664" s="40"/>
      <c r="H664" s="40"/>
      <c r="I664" s="197"/>
      <c r="J664" s="40"/>
      <c r="K664" s="40"/>
      <c r="L664" s="44"/>
      <c r="M664" s="198"/>
      <c r="N664" s="199"/>
      <c r="O664" s="84"/>
      <c r="P664" s="84"/>
      <c r="Q664" s="84"/>
      <c r="R664" s="84"/>
      <c r="S664" s="84"/>
      <c r="T664" s="85"/>
      <c r="U664" s="38"/>
      <c r="V664" s="38"/>
      <c r="W664" s="38"/>
      <c r="X664" s="38"/>
      <c r="Y664" s="38"/>
      <c r="Z664" s="38"/>
      <c r="AA664" s="38"/>
      <c r="AB664" s="38"/>
      <c r="AC664" s="38"/>
      <c r="AD664" s="38"/>
      <c r="AE664" s="38"/>
      <c r="AT664" s="17" t="s">
        <v>126</v>
      </c>
      <c r="AU664" s="17" t="s">
        <v>82</v>
      </c>
    </row>
    <row r="665" s="11" customFormat="1">
      <c r="A665" s="11"/>
      <c r="B665" s="200"/>
      <c r="C665" s="201"/>
      <c r="D665" s="195" t="s">
        <v>135</v>
      </c>
      <c r="E665" s="202" t="s">
        <v>19</v>
      </c>
      <c r="F665" s="203" t="s">
        <v>842</v>
      </c>
      <c r="G665" s="201"/>
      <c r="H665" s="204">
        <v>5.4000000000000004</v>
      </c>
      <c r="I665" s="205"/>
      <c r="J665" s="201"/>
      <c r="K665" s="201"/>
      <c r="L665" s="206"/>
      <c r="M665" s="207"/>
      <c r="N665" s="208"/>
      <c r="O665" s="208"/>
      <c r="P665" s="208"/>
      <c r="Q665" s="208"/>
      <c r="R665" s="208"/>
      <c r="S665" s="208"/>
      <c r="T665" s="209"/>
      <c r="U665" s="11"/>
      <c r="V665" s="11"/>
      <c r="W665" s="11"/>
      <c r="X665" s="11"/>
      <c r="Y665" s="11"/>
      <c r="Z665" s="11"/>
      <c r="AA665" s="11"/>
      <c r="AB665" s="11"/>
      <c r="AC665" s="11"/>
      <c r="AD665" s="11"/>
      <c r="AE665" s="11"/>
      <c r="AT665" s="210" t="s">
        <v>135</v>
      </c>
      <c r="AU665" s="210" t="s">
        <v>82</v>
      </c>
      <c r="AV665" s="11" t="s">
        <v>82</v>
      </c>
      <c r="AW665" s="11" t="s">
        <v>33</v>
      </c>
      <c r="AX665" s="11" t="s">
        <v>72</v>
      </c>
      <c r="AY665" s="210" t="s">
        <v>125</v>
      </c>
    </row>
    <row r="666" s="13" customFormat="1">
      <c r="A666" s="13"/>
      <c r="B666" s="221"/>
      <c r="C666" s="222"/>
      <c r="D666" s="195" t="s">
        <v>135</v>
      </c>
      <c r="E666" s="223" t="s">
        <v>19</v>
      </c>
      <c r="F666" s="224" t="s">
        <v>141</v>
      </c>
      <c r="G666" s="222"/>
      <c r="H666" s="225">
        <v>5.4000000000000004</v>
      </c>
      <c r="I666" s="226"/>
      <c r="J666" s="222"/>
      <c r="K666" s="222"/>
      <c r="L666" s="227"/>
      <c r="M666" s="228"/>
      <c r="N666" s="229"/>
      <c r="O666" s="229"/>
      <c r="P666" s="229"/>
      <c r="Q666" s="229"/>
      <c r="R666" s="229"/>
      <c r="S666" s="229"/>
      <c r="T666" s="230"/>
      <c r="U666" s="13"/>
      <c r="V666" s="13"/>
      <c r="W666" s="13"/>
      <c r="X666" s="13"/>
      <c r="Y666" s="13"/>
      <c r="Z666" s="13"/>
      <c r="AA666" s="13"/>
      <c r="AB666" s="13"/>
      <c r="AC666" s="13"/>
      <c r="AD666" s="13"/>
      <c r="AE666" s="13"/>
      <c r="AT666" s="231" t="s">
        <v>135</v>
      </c>
      <c r="AU666" s="231" t="s">
        <v>82</v>
      </c>
      <c r="AV666" s="13" t="s">
        <v>124</v>
      </c>
      <c r="AW666" s="13" t="s">
        <v>33</v>
      </c>
      <c r="AX666" s="13" t="s">
        <v>80</v>
      </c>
      <c r="AY666" s="231" t="s">
        <v>125</v>
      </c>
    </row>
    <row r="667" s="2" customFormat="1" ht="21.75" customHeight="1">
      <c r="A667" s="38"/>
      <c r="B667" s="39"/>
      <c r="C667" s="233" t="s">
        <v>655</v>
      </c>
      <c r="D667" s="233" t="s">
        <v>321</v>
      </c>
      <c r="E667" s="235" t="s">
        <v>546</v>
      </c>
      <c r="F667" s="236" t="s">
        <v>547</v>
      </c>
      <c r="G667" s="237" t="s">
        <v>144</v>
      </c>
      <c r="H667" s="238">
        <v>5.4000000000000004</v>
      </c>
      <c r="I667" s="239"/>
      <c r="J667" s="240">
        <f>ROUND(I667*H667,2)</f>
        <v>0</v>
      </c>
      <c r="K667" s="236" t="s">
        <v>123</v>
      </c>
      <c r="L667" s="241"/>
      <c r="M667" s="242" t="s">
        <v>19</v>
      </c>
      <c r="N667" s="243" t="s">
        <v>43</v>
      </c>
      <c r="O667" s="84"/>
      <c r="P667" s="191">
        <f>O667*H667</f>
        <v>0</v>
      </c>
      <c r="Q667" s="191">
        <v>0</v>
      </c>
      <c r="R667" s="191">
        <f>Q667*H667</f>
        <v>0</v>
      </c>
      <c r="S667" s="191">
        <v>0</v>
      </c>
      <c r="T667" s="192">
        <f>S667*H667</f>
        <v>0</v>
      </c>
      <c r="U667" s="38"/>
      <c r="V667" s="38"/>
      <c r="W667" s="38"/>
      <c r="X667" s="38"/>
      <c r="Y667" s="38"/>
      <c r="Z667" s="38"/>
      <c r="AA667" s="38"/>
      <c r="AB667" s="38"/>
      <c r="AC667" s="38"/>
      <c r="AD667" s="38"/>
      <c r="AE667" s="38"/>
      <c r="AR667" s="193" t="s">
        <v>145</v>
      </c>
      <c r="AT667" s="193" t="s">
        <v>321</v>
      </c>
      <c r="AU667" s="193" t="s">
        <v>82</v>
      </c>
      <c r="AY667" s="17" t="s">
        <v>125</v>
      </c>
      <c r="BE667" s="194">
        <f>IF(N667="základní",J667,0)</f>
        <v>0</v>
      </c>
      <c r="BF667" s="194">
        <f>IF(N667="snížená",J667,0)</f>
        <v>0</v>
      </c>
      <c r="BG667" s="194">
        <f>IF(N667="zákl. přenesená",J667,0)</f>
        <v>0</v>
      </c>
      <c r="BH667" s="194">
        <f>IF(N667="sníž. přenesená",J667,0)</f>
        <v>0</v>
      </c>
      <c r="BI667" s="194">
        <f>IF(N667="nulová",J667,0)</f>
        <v>0</v>
      </c>
      <c r="BJ667" s="17" t="s">
        <v>80</v>
      </c>
      <c r="BK667" s="194">
        <f>ROUND(I667*H667,2)</f>
        <v>0</v>
      </c>
      <c r="BL667" s="17" t="s">
        <v>124</v>
      </c>
      <c r="BM667" s="193" t="s">
        <v>843</v>
      </c>
    </row>
    <row r="668" s="2" customFormat="1">
      <c r="A668" s="38"/>
      <c r="B668" s="39"/>
      <c r="C668" s="40"/>
      <c r="D668" s="195" t="s">
        <v>126</v>
      </c>
      <c r="E668" s="40"/>
      <c r="F668" s="196" t="s">
        <v>547</v>
      </c>
      <c r="G668" s="40"/>
      <c r="H668" s="40"/>
      <c r="I668" s="197"/>
      <c r="J668" s="40"/>
      <c r="K668" s="40"/>
      <c r="L668" s="44"/>
      <c r="M668" s="198"/>
      <c r="N668" s="199"/>
      <c r="O668" s="84"/>
      <c r="P668" s="84"/>
      <c r="Q668" s="84"/>
      <c r="R668" s="84"/>
      <c r="S668" s="84"/>
      <c r="T668" s="85"/>
      <c r="U668" s="38"/>
      <c r="V668" s="38"/>
      <c r="W668" s="38"/>
      <c r="X668" s="38"/>
      <c r="Y668" s="38"/>
      <c r="Z668" s="38"/>
      <c r="AA668" s="38"/>
      <c r="AB668" s="38"/>
      <c r="AC668" s="38"/>
      <c r="AD668" s="38"/>
      <c r="AE668" s="38"/>
      <c r="AT668" s="17" t="s">
        <v>126</v>
      </c>
      <c r="AU668" s="17" t="s">
        <v>82</v>
      </c>
    </row>
    <row r="669" s="11" customFormat="1">
      <c r="A669" s="11"/>
      <c r="B669" s="200"/>
      <c r="C669" s="201"/>
      <c r="D669" s="195" t="s">
        <v>135</v>
      </c>
      <c r="E669" s="202" t="s">
        <v>19</v>
      </c>
      <c r="F669" s="203" t="s">
        <v>842</v>
      </c>
      <c r="G669" s="201"/>
      <c r="H669" s="204">
        <v>5.4000000000000004</v>
      </c>
      <c r="I669" s="205"/>
      <c r="J669" s="201"/>
      <c r="K669" s="201"/>
      <c r="L669" s="206"/>
      <c r="M669" s="207"/>
      <c r="N669" s="208"/>
      <c r="O669" s="208"/>
      <c r="P669" s="208"/>
      <c r="Q669" s="208"/>
      <c r="R669" s="208"/>
      <c r="S669" s="208"/>
      <c r="T669" s="209"/>
      <c r="U669" s="11"/>
      <c r="V669" s="11"/>
      <c r="W669" s="11"/>
      <c r="X669" s="11"/>
      <c r="Y669" s="11"/>
      <c r="Z669" s="11"/>
      <c r="AA669" s="11"/>
      <c r="AB669" s="11"/>
      <c r="AC669" s="11"/>
      <c r="AD669" s="11"/>
      <c r="AE669" s="11"/>
      <c r="AT669" s="210" t="s">
        <v>135</v>
      </c>
      <c r="AU669" s="210" t="s">
        <v>82</v>
      </c>
      <c r="AV669" s="11" t="s">
        <v>82</v>
      </c>
      <c r="AW669" s="11" t="s">
        <v>33</v>
      </c>
      <c r="AX669" s="11" t="s">
        <v>72</v>
      </c>
      <c r="AY669" s="210" t="s">
        <v>125</v>
      </c>
    </row>
    <row r="670" s="13" customFormat="1">
      <c r="A670" s="13"/>
      <c r="B670" s="221"/>
      <c r="C670" s="222"/>
      <c r="D670" s="195" t="s">
        <v>135</v>
      </c>
      <c r="E670" s="223" t="s">
        <v>19</v>
      </c>
      <c r="F670" s="224" t="s">
        <v>141</v>
      </c>
      <c r="G670" s="222"/>
      <c r="H670" s="225">
        <v>5.4000000000000004</v>
      </c>
      <c r="I670" s="226"/>
      <c r="J670" s="222"/>
      <c r="K670" s="222"/>
      <c r="L670" s="227"/>
      <c r="M670" s="228"/>
      <c r="N670" s="229"/>
      <c r="O670" s="229"/>
      <c r="P670" s="229"/>
      <c r="Q670" s="229"/>
      <c r="R670" s="229"/>
      <c r="S670" s="229"/>
      <c r="T670" s="230"/>
      <c r="U670" s="13"/>
      <c r="V670" s="13"/>
      <c r="W670" s="13"/>
      <c r="X670" s="13"/>
      <c r="Y670" s="13"/>
      <c r="Z670" s="13"/>
      <c r="AA670" s="13"/>
      <c r="AB670" s="13"/>
      <c r="AC670" s="13"/>
      <c r="AD670" s="13"/>
      <c r="AE670" s="13"/>
      <c r="AT670" s="231" t="s">
        <v>135</v>
      </c>
      <c r="AU670" s="231" t="s">
        <v>82</v>
      </c>
      <c r="AV670" s="13" t="s">
        <v>124</v>
      </c>
      <c r="AW670" s="13" t="s">
        <v>33</v>
      </c>
      <c r="AX670" s="13" t="s">
        <v>80</v>
      </c>
      <c r="AY670" s="231" t="s">
        <v>125</v>
      </c>
    </row>
    <row r="671" s="2" customFormat="1" ht="24.15" customHeight="1">
      <c r="A671" s="38"/>
      <c r="B671" s="39"/>
      <c r="C671" s="233" t="s">
        <v>844</v>
      </c>
      <c r="D671" s="233" t="s">
        <v>321</v>
      </c>
      <c r="E671" s="235" t="s">
        <v>548</v>
      </c>
      <c r="F671" s="236" t="s">
        <v>549</v>
      </c>
      <c r="G671" s="237" t="s">
        <v>144</v>
      </c>
      <c r="H671" s="238">
        <v>4.5</v>
      </c>
      <c r="I671" s="239"/>
      <c r="J671" s="240">
        <f>ROUND(I671*H671,2)</f>
        <v>0</v>
      </c>
      <c r="K671" s="236" t="s">
        <v>123</v>
      </c>
      <c r="L671" s="241"/>
      <c r="M671" s="242" t="s">
        <v>19</v>
      </c>
      <c r="N671" s="243" t="s">
        <v>43</v>
      </c>
      <c r="O671" s="84"/>
      <c r="P671" s="191">
        <f>O671*H671</f>
        <v>0</v>
      </c>
      <c r="Q671" s="191">
        <v>0</v>
      </c>
      <c r="R671" s="191">
        <f>Q671*H671</f>
        <v>0</v>
      </c>
      <c r="S671" s="191">
        <v>0</v>
      </c>
      <c r="T671" s="192">
        <f>S671*H671</f>
        <v>0</v>
      </c>
      <c r="U671" s="38"/>
      <c r="V671" s="38"/>
      <c r="W671" s="38"/>
      <c r="X671" s="38"/>
      <c r="Y671" s="38"/>
      <c r="Z671" s="38"/>
      <c r="AA671" s="38"/>
      <c r="AB671" s="38"/>
      <c r="AC671" s="38"/>
      <c r="AD671" s="38"/>
      <c r="AE671" s="38"/>
      <c r="AR671" s="193" t="s">
        <v>145</v>
      </c>
      <c r="AT671" s="193" t="s">
        <v>321</v>
      </c>
      <c r="AU671" s="193" t="s">
        <v>82</v>
      </c>
      <c r="AY671" s="17" t="s">
        <v>125</v>
      </c>
      <c r="BE671" s="194">
        <f>IF(N671="základní",J671,0)</f>
        <v>0</v>
      </c>
      <c r="BF671" s="194">
        <f>IF(N671="snížená",J671,0)</f>
        <v>0</v>
      </c>
      <c r="BG671" s="194">
        <f>IF(N671="zákl. přenesená",J671,0)</f>
        <v>0</v>
      </c>
      <c r="BH671" s="194">
        <f>IF(N671="sníž. přenesená",J671,0)</f>
        <v>0</v>
      </c>
      <c r="BI671" s="194">
        <f>IF(N671="nulová",J671,0)</f>
        <v>0</v>
      </c>
      <c r="BJ671" s="17" t="s">
        <v>80</v>
      </c>
      <c r="BK671" s="194">
        <f>ROUND(I671*H671,2)</f>
        <v>0</v>
      </c>
      <c r="BL671" s="17" t="s">
        <v>124</v>
      </c>
      <c r="BM671" s="193" t="s">
        <v>845</v>
      </c>
    </row>
    <row r="672" s="2" customFormat="1">
      <c r="A672" s="38"/>
      <c r="B672" s="39"/>
      <c r="C672" s="40"/>
      <c r="D672" s="195" t="s">
        <v>126</v>
      </c>
      <c r="E672" s="40"/>
      <c r="F672" s="196" t="s">
        <v>549</v>
      </c>
      <c r="G672" s="40"/>
      <c r="H672" s="40"/>
      <c r="I672" s="197"/>
      <c r="J672" s="40"/>
      <c r="K672" s="40"/>
      <c r="L672" s="44"/>
      <c r="M672" s="198"/>
      <c r="N672" s="199"/>
      <c r="O672" s="84"/>
      <c r="P672" s="84"/>
      <c r="Q672" s="84"/>
      <c r="R672" s="84"/>
      <c r="S672" s="84"/>
      <c r="T672" s="85"/>
      <c r="U672" s="38"/>
      <c r="V672" s="38"/>
      <c r="W672" s="38"/>
      <c r="X672" s="38"/>
      <c r="Y672" s="38"/>
      <c r="Z672" s="38"/>
      <c r="AA672" s="38"/>
      <c r="AB672" s="38"/>
      <c r="AC672" s="38"/>
      <c r="AD672" s="38"/>
      <c r="AE672" s="38"/>
      <c r="AT672" s="17" t="s">
        <v>126</v>
      </c>
      <c r="AU672" s="17" t="s">
        <v>82</v>
      </c>
    </row>
    <row r="673" s="11" customFormat="1">
      <c r="A673" s="11"/>
      <c r="B673" s="200"/>
      <c r="C673" s="201"/>
      <c r="D673" s="195" t="s">
        <v>135</v>
      </c>
      <c r="E673" s="202" t="s">
        <v>19</v>
      </c>
      <c r="F673" s="203" t="s">
        <v>846</v>
      </c>
      <c r="G673" s="201"/>
      <c r="H673" s="204">
        <v>4.5</v>
      </c>
      <c r="I673" s="205"/>
      <c r="J673" s="201"/>
      <c r="K673" s="201"/>
      <c r="L673" s="206"/>
      <c r="M673" s="207"/>
      <c r="N673" s="208"/>
      <c r="O673" s="208"/>
      <c r="P673" s="208"/>
      <c r="Q673" s="208"/>
      <c r="R673" s="208"/>
      <c r="S673" s="208"/>
      <c r="T673" s="209"/>
      <c r="U673" s="11"/>
      <c r="V673" s="11"/>
      <c r="W673" s="11"/>
      <c r="X673" s="11"/>
      <c r="Y673" s="11"/>
      <c r="Z673" s="11"/>
      <c r="AA673" s="11"/>
      <c r="AB673" s="11"/>
      <c r="AC673" s="11"/>
      <c r="AD673" s="11"/>
      <c r="AE673" s="11"/>
      <c r="AT673" s="210" t="s">
        <v>135</v>
      </c>
      <c r="AU673" s="210" t="s">
        <v>82</v>
      </c>
      <c r="AV673" s="11" t="s">
        <v>82</v>
      </c>
      <c r="AW673" s="11" t="s">
        <v>33</v>
      </c>
      <c r="AX673" s="11" t="s">
        <v>72</v>
      </c>
      <c r="AY673" s="210" t="s">
        <v>125</v>
      </c>
    </row>
    <row r="674" s="13" customFormat="1">
      <c r="A674" s="13"/>
      <c r="B674" s="221"/>
      <c r="C674" s="222"/>
      <c r="D674" s="195" t="s">
        <v>135</v>
      </c>
      <c r="E674" s="223" t="s">
        <v>19</v>
      </c>
      <c r="F674" s="224" t="s">
        <v>141</v>
      </c>
      <c r="G674" s="222"/>
      <c r="H674" s="225">
        <v>4.5</v>
      </c>
      <c r="I674" s="226"/>
      <c r="J674" s="222"/>
      <c r="K674" s="222"/>
      <c r="L674" s="227"/>
      <c r="M674" s="228"/>
      <c r="N674" s="229"/>
      <c r="O674" s="229"/>
      <c r="P674" s="229"/>
      <c r="Q674" s="229"/>
      <c r="R674" s="229"/>
      <c r="S674" s="229"/>
      <c r="T674" s="230"/>
      <c r="U674" s="13"/>
      <c r="V674" s="13"/>
      <c r="W674" s="13"/>
      <c r="X674" s="13"/>
      <c r="Y674" s="13"/>
      <c r="Z674" s="13"/>
      <c r="AA674" s="13"/>
      <c r="AB674" s="13"/>
      <c r="AC674" s="13"/>
      <c r="AD674" s="13"/>
      <c r="AE674" s="13"/>
      <c r="AT674" s="231" t="s">
        <v>135</v>
      </c>
      <c r="AU674" s="231" t="s">
        <v>82</v>
      </c>
      <c r="AV674" s="13" t="s">
        <v>124</v>
      </c>
      <c r="AW674" s="13" t="s">
        <v>33</v>
      </c>
      <c r="AX674" s="13" t="s">
        <v>80</v>
      </c>
      <c r="AY674" s="231" t="s">
        <v>125</v>
      </c>
    </row>
    <row r="675" s="2" customFormat="1" ht="55.5" customHeight="1">
      <c r="A675" s="38"/>
      <c r="B675" s="39"/>
      <c r="C675" s="182" t="s">
        <v>657</v>
      </c>
      <c r="D675" s="182" t="s">
        <v>119</v>
      </c>
      <c r="E675" s="183" t="s">
        <v>154</v>
      </c>
      <c r="F675" s="184" t="s">
        <v>155</v>
      </c>
      <c r="G675" s="185" t="s">
        <v>144</v>
      </c>
      <c r="H675" s="186">
        <v>15.300000000000001</v>
      </c>
      <c r="I675" s="187"/>
      <c r="J675" s="188">
        <f>ROUND(I675*H675,2)</f>
        <v>0</v>
      </c>
      <c r="K675" s="184" t="s">
        <v>123</v>
      </c>
      <c r="L675" s="44"/>
      <c r="M675" s="189" t="s">
        <v>19</v>
      </c>
      <c r="N675" s="190" t="s">
        <v>43</v>
      </c>
      <c r="O675" s="84"/>
      <c r="P675" s="191">
        <f>O675*H675</f>
        <v>0</v>
      </c>
      <c r="Q675" s="191">
        <v>0</v>
      </c>
      <c r="R675" s="191">
        <f>Q675*H675</f>
        <v>0</v>
      </c>
      <c r="S675" s="191">
        <v>0</v>
      </c>
      <c r="T675" s="192">
        <f>S675*H675</f>
        <v>0</v>
      </c>
      <c r="U675" s="38"/>
      <c r="V675" s="38"/>
      <c r="W675" s="38"/>
      <c r="X675" s="38"/>
      <c r="Y675" s="38"/>
      <c r="Z675" s="38"/>
      <c r="AA675" s="38"/>
      <c r="AB675" s="38"/>
      <c r="AC675" s="38"/>
      <c r="AD675" s="38"/>
      <c r="AE675" s="38"/>
      <c r="AR675" s="193" t="s">
        <v>124</v>
      </c>
      <c r="AT675" s="193" t="s">
        <v>119</v>
      </c>
      <c r="AU675" s="193" t="s">
        <v>82</v>
      </c>
      <c r="AY675" s="17" t="s">
        <v>125</v>
      </c>
      <c r="BE675" s="194">
        <f>IF(N675="základní",J675,0)</f>
        <v>0</v>
      </c>
      <c r="BF675" s="194">
        <f>IF(N675="snížená",J675,0)</f>
        <v>0</v>
      </c>
      <c r="BG675" s="194">
        <f>IF(N675="zákl. přenesená",J675,0)</f>
        <v>0</v>
      </c>
      <c r="BH675" s="194">
        <f>IF(N675="sníž. přenesená",J675,0)</f>
        <v>0</v>
      </c>
      <c r="BI675" s="194">
        <f>IF(N675="nulová",J675,0)</f>
        <v>0</v>
      </c>
      <c r="BJ675" s="17" t="s">
        <v>80</v>
      </c>
      <c r="BK675" s="194">
        <f>ROUND(I675*H675,2)</f>
        <v>0</v>
      </c>
      <c r="BL675" s="17" t="s">
        <v>124</v>
      </c>
      <c r="BM675" s="193" t="s">
        <v>847</v>
      </c>
    </row>
    <row r="676" s="2" customFormat="1">
      <c r="A676" s="38"/>
      <c r="B676" s="39"/>
      <c r="C676" s="40"/>
      <c r="D676" s="195" t="s">
        <v>126</v>
      </c>
      <c r="E676" s="40"/>
      <c r="F676" s="196" t="s">
        <v>155</v>
      </c>
      <c r="G676" s="40"/>
      <c r="H676" s="40"/>
      <c r="I676" s="197"/>
      <c r="J676" s="40"/>
      <c r="K676" s="40"/>
      <c r="L676" s="44"/>
      <c r="M676" s="198"/>
      <c r="N676" s="199"/>
      <c r="O676" s="84"/>
      <c r="P676" s="84"/>
      <c r="Q676" s="84"/>
      <c r="R676" s="84"/>
      <c r="S676" s="84"/>
      <c r="T676" s="85"/>
      <c r="U676" s="38"/>
      <c r="V676" s="38"/>
      <c r="W676" s="38"/>
      <c r="X676" s="38"/>
      <c r="Y676" s="38"/>
      <c r="Z676" s="38"/>
      <c r="AA676" s="38"/>
      <c r="AB676" s="38"/>
      <c r="AC676" s="38"/>
      <c r="AD676" s="38"/>
      <c r="AE676" s="38"/>
      <c r="AT676" s="17" t="s">
        <v>126</v>
      </c>
      <c r="AU676" s="17" t="s">
        <v>82</v>
      </c>
    </row>
    <row r="677" s="11" customFormat="1">
      <c r="A677" s="11"/>
      <c r="B677" s="200"/>
      <c r="C677" s="201"/>
      <c r="D677" s="195" t="s">
        <v>135</v>
      </c>
      <c r="E677" s="202" t="s">
        <v>19</v>
      </c>
      <c r="F677" s="203" t="s">
        <v>848</v>
      </c>
      <c r="G677" s="201"/>
      <c r="H677" s="204">
        <v>15.300000000000001</v>
      </c>
      <c r="I677" s="205"/>
      <c r="J677" s="201"/>
      <c r="K677" s="201"/>
      <c r="L677" s="206"/>
      <c r="M677" s="207"/>
      <c r="N677" s="208"/>
      <c r="O677" s="208"/>
      <c r="P677" s="208"/>
      <c r="Q677" s="208"/>
      <c r="R677" s="208"/>
      <c r="S677" s="208"/>
      <c r="T677" s="209"/>
      <c r="U677" s="11"/>
      <c r="V677" s="11"/>
      <c r="W677" s="11"/>
      <c r="X677" s="11"/>
      <c r="Y677" s="11"/>
      <c r="Z677" s="11"/>
      <c r="AA677" s="11"/>
      <c r="AB677" s="11"/>
      <c r="AC677" s="11"/>
      <c r="AD677" s="11"/>
      <c r="AE677" s="11"/>
      <c r="AT677" s="210" t="s">
        <v>135</v>
      </c>
      <c r="AU677" s="210" t="s">
        <v>82</v>
      </c>
      <c r="AV677" s="11" t="s">
        <v>82</v>
      </c>
      <c r="AW677" s="11" t="s">
        <v>33</v>
      </c>
      <c r="AX677" s="11" t="s">
        <v>72</v>
      </c>
      <c r="AY677" s="210" t="s">
        <v>125</v>
      </c>
    </row>
    <row r="678" s="13" customFormat="1">
      <c r="A678" s="13"/>
      <c r="B678" s="221"/>
      <c r="C678" s="222"/>
      <c r="D678" s="195" t="s">
        <v>135</v>
      </c>
      <c r="E678" s="223" t="s">
        <v>19</v>
      </c>
      <c r="F678" s="224" t="s">
        <v>141</v>
      </c>
      <c r="G678" s="222"/>
      <c r="H678" s="225">
        <v>15.300000000000001</v>
      </c>
      <c r="I678" s="226"/>
      <c r="J678" s="222"/>
      <c r="K678" s="222"/>
      <c r="L678" s="227"/>
      <c r="M678" s="228"/>
      <c r="N678" s="229"/>
      <c r="O678" s="229"/>
      <c r="P678" s="229"/>
      <c r="Q678" s="229"/>
      <c r="R678" s="229"/>
      <c r="S678" s="229"/>
      <c r="T678" s="230"/>
      <c r="U678" s="13"/>
      <c r="V678" s="13"/>
      <c r="W678" s="13"/>
      <c r="X678" s="13"/>
      <c r="Y678" s="13"/>
      <c r="Z678" s="13"/>
      <c r="AA678" s="13"/>
      <c r="AB678" s="13"/>
      <c r="AC678" s="13"/>
      <c r="AD678" s="13"/>
      <c r="AE678" s="13"/>
      <c r="AT678" s="231" t="s">
        <v>135</v>
      </c>
      <c r="AU678" s="231" t="s">
        <v>82</v>
      </c>
      <c r="AV678" s="13" t="s">
        <v>124</v>
      </c>
      <c r="AW678" s="13" t="s">
        <v>33</v>
      </c>
      <c r="AX678" s="13" t="s">
        <v>80</v>
      </c>
      <c r="AY678" s="231" t="s">
        <v>125</v>
      </c>
    </row>
    <row r="679" s="2" customFormat="1" ht="24.15" customHeight="1">
      <c r="A679" s="38"/>
      <c r="B679" s="39"/>
      <c r="C679" s="182" t="s">
        <v>849</v>
      </c>
      <c r="D679" s="182" t="s">
        <v>119</v>
      </c>
      <c r="E679" s="183" t="s">
        <v>554</v>
      </c>
      <c r="F679" s="184" t="s">
        <v>555</v>
      </c>
      <c r="G679" s="185" t="s">
        <v>170</v>
      </c>
      <c r="H679" s="186">
        <v>36</v>
      </c>
      <c r="I679" s="187"/>
      <c r="J679" s="188">
        <f>ROUND(I679*H679,2)</f>
        <v>0</v>
      </c>
      <c r="K679" s="184" t="s">
        <v>19</v>
      </c>
      <c r="L679" s="44"/>
      <c r="M679" s="189" t="s">
        <v>19</v>
      </c>
      <c r="N679" s="190" t="s">
        <v>43</v>
      </c>
      <c r="O679" s="84"/>
      <c r="P679" s="191">
        <f>O679*H679</f>
        <v>0</v>
      </c>
      <c r="Q679" s="191">
        <v>0</v>
      </c>
      <c r="R679" s="191">
        <f>Q679*H679</f>
        <v>0</v>
      </c>
      <c r="S679" s="191">
        <v>0</v>
      </c>
      <c r="T679" s="192">
        <f>S679*H679</f>
        <v>0</v>
      </c>
      <c r="U679" s="38"/>
      <c r="V679" s="38"/>
      <c r="W679" s="38"/>
      <c r="X679" s="38"/>
      <c r="Y679" s="38"/>
      <c r="Z679" s="38"/>
      <c r="AA679" s="38"/>
      <c r="AB679" s="38"/>
      <c r="AC679" s="38"/>
      <c r="AD679" s="38"/>
      <c r="AE679" s="38"/>
      <c r="AR679" s="193" t="s">
        <v>124</v>
      </c>
      <c r="AT679" s="193" t="s">
        <v>119</v>
      </c>
      <c r="AU679" s="193" t="s">
        <v>82</v>
      </c>
      <c r="AY679" s="17" t="s">
        <v>125</v>
      </c>
      <c r="BE679" s="194">
        <f>IF(N679="základní",J679,0)</f>
        <v>0</v>
      </c>
      <c r="BF679" s="194">
        <f>IF(N679="snížená",J679,0)</f>
        <v>0</v>
      </c>
      <c r="BG679" s="194">
        <f>IF(N679="zákl. přenesená",J679,0)</f>
        <v>0</v>
      </c>
      <c r="BH679" s="194">
        <f>IF(N679="sníž. přenesená",J679,0)</f>
        <v>0</v>
      </c>
      <c r="BI679" s="194">
        <f>IF(N679="nulová",J679,0)</f>
        <v>0</v>
      </c>
      <c r="BJ679" s="17" t="s">
        <v>80</v>
      </c>
      <c r="BK679" s="194">
        <f>ROUND(I679*H679,2)</f>
        <v>0</v>
      </c>
      <c r="BL679" s="17" t="s">
        <v>124</v>
      </c>
      <c r="BM679" s="193" t="s">
        <v>850</v>
      </c>
    </row>
    <row r="680" s="2" customFormat="1">
      <c r="A680" s="38"/>
      <c r="B680" s="39"/>
      <c r="C680" s="40"/>
      <c r="D680" s="195" t="s">
        <v>126</v>
      </c>
      <c r="E680" s="40"/>
      <c r="F680" s="196" t="s">
        <v>555</v>
      </c>
      <c r="G680" s="40"/>
      <c r="H680" s="40"/>
      <c r="I680" s="197"/>
      <c r="J680" s="40"/>
      <c r="K680" s="40"/>
      <c r="L680" s="44"/>
      <c r="M680" s="198"/>
      <c r="N680" s="199"/>
      <c r="O680" s="84"/>
      <c r="P680" s="84"/>
      <c r="Q680" s="84"/>
      <c r="R680" s="84"/>
      <c r="S680" s="84"/>
      <c r="T680" s="85"/>
      <c r="U680" s="38"/>
      <c r="V680" s="38"/>
      <c r="W680" s="38"/>
      <c r="X680" s="38"/>
      <c r="Y680" s="38"/>
      <c r="Z680" s="38"/>
      <c r="AA680" s="38"/>
      <c r="AB680" s="38"/>
      <c r="AC680" s="38"/>
      <c r="AD680" s="38"/>
      <c r="AE680" s="38"/>
      <c r="AT680" s="17" t="s">
        <v>126</v>
      </c>
      <c r="AU680" s="17" t="s">
        <v>82</v>
      </c>
    </row>
    <row r="681" s="11" customFormat="1">
      <c r="A681" s="11"/>
      <c r="B681" s="200"/>
      <c r="C681" s="201"/>
      <c r="D681" s="195" t="s">
        <v>135</v>
      </c>
      <c r="E681" s="202" t="s">
        <v>19</v>
      </c>
      <c r="F681" s="203" t="s">
        <v>851</v>
      </c>
      <c r="G681" s="201"/>
      <c r="H681" s="204">
        <v>36</v>
      </c>
      <c r="I681" s="205"/>
      <c r="J681" s="201"/>
      <c r="K681" s="201"/>
      <c r="L681" s="206"/>
      <c r="M681" s="207"/>
      <c r="N681" s="208"/>
      <c r="O681" s="208"/>
      <c r="P681" s="208"/>
      <c r="Q681" s="208"/>
      <c r="R681" s="208"/>
      <c r="S681" s="208"/>
      <c r="T681" s="209"/>
      <c r="U681" s="11"/>
      <c r="V681" s="11"/>
      <c r="W681" s="11"/>
      <c r="X681" s="11"/>
      <c r="Y681" s="11"/>
      <c r="Z681" s="11"/>
      <c r="AA681" s="11"/>
      <c r="AB681" s="11"/>
      <c r="AC681" s="11"/>
      <c r="AD681" s="11"/>
      <c r="AE681" s="11"/>
      <c r="AT681" s="210" t="s">
        <v>135</v>
      </c>
      <c r="AU681" s="210" t="s">
        <v>82</v>
      </c>
      <c r="AV681" s="11" t="s">
        <v>82</v>
      </c>
      <c r="AW681" s="11" t="s">
        <v>33</v>
      </c>
      <c r="AX681" s="11" t="s">
        <v>72</v>
      </c>
      <c r="AY681" s="210" t="s">
        <v>125</v>
      </c>
    </row>
    <row r="682" s="13" customFormat="1">
      <c r="A682" s="13"/>
      <c r="B682" s="221"/>
      <c r="C682" s="222"/>
      <c r="D682" s="195" t="s">
        <v>135</v>
      </c>
      <c r="E682" s="223" t="s">
        <v>19</v>
      </c>
      <c r="F682" s="224" t="s">
        <v>141</v>
      </c>
      <c r="G682" s="222"/>
      <c r="H682" s="225">
        <v>36</v>
      </c>
      <c r="I682" s="226"/>
      <c r="J682" s="222"/>
      <c r="K682" s="222"/>
      <c r="L682" s="227"/>
      <c r="M682" s="228"/>
      <c r="N682" s="229"/>
      <c r="O682" s="229"/>
      <c r="P682" s="229"/>
      <c r="Q682" s="229"/>
      <c r="R682" s="229"/>
      <c r="S682" s="229"/>
      <c r="T682" s="230"/>
      <c r="U682" s="13"/>
      <c r="V682" s="13"/>
      <c r="W682" s="13"/>
      <c r="X682" s="13"/>
      <c r="Y682" s="13"/>
      <c r="Z682" s="13"/>
      <c r="AA682" s="13"/>
      <c r="AB682" s="13"/>
      <c r="AC682" s="13"/>
      <c r="AD682" s="13"/>
      <c r="AE682" s="13"/>
      <c r="AT682" s="231" t="s">
        <v>135</v>
      </c>
      <c r="AU682" s="231" t="s">
        <v>82</v>
      </c>
      <c r="AV682" s="13" t="s">
        <v>124</v>
      </c>
      <c r="AW682" s="13" t="s">
        <v>33</v>
      </c>
      <c r="AX682" s="13" t="s">
        <v>80</v>
      </c>
      <c r="AY682" s="231" t="s">
        <v>125</v>
      </c>
    </row>
    <row r="683" s="2" customFormat="1" ht="24.15" customHeight="1">
      <c r="A683" s="38"/>
      <c r="B683" s="39"/>
      <c r="C683" s="182" t="s">
        <v>659</v>
      </c>
      <c r="D683" s="182" t="s">
        <v>119</v>
      </c>
      <c r="E683" s="183" t="s">
        <v>558</v>
      </c>
      <c r="F683" s="184" t="s">
        <v>559</v>
      </c>
      <c r="G683" s="185" t="s">
        <v>170</v>
      </c>
      <c r="H683" s="186">
        <v>36</v>
      </c>
      <c r="I683" s="187"/>
      <c r="J683" s="188">
        <f>ROUND(I683*H683,2)</f>
        <v>0</v>
      </c>
      <c r="K683" s="184" t="s">
        <v>19</v>
      </c>
      <c r="L683" s="44"/>
      <c r="M683" s="189" t="s">
        <v>19</v>
      </c>
      <c r="N683" s="190" t="s">
        <v>43</v>
      </c>
      <c r="O683" s="84"/>
      <c r="P683" s="191">
        <f>O683*H683</f>
        <v>0</v>
      </c>
      <c r="Q683" s="191">
        <v>0</v>
      </c>
      <c r="R683" s="191">
        <f>Q683*H683</f>
        <v>0</v>
      </c>
      <c r="S683" s="191">
        <v>0</v>
      </c>
      <c r="T683" s="192">
        <f>S683*H683</f>
        <v>0</v>
      </c>
      <c r="U683" s="38"/>
      <c r="V683" s="38"/>
      <c r="W683" s="38"/>
      <c r="X683" s="38"/>
      <c r="Y683" s="38"/>
      <c r="Z683" s="38"/>
      <c r="AA683" s="38"/>
      <c r="AB683" s="38"/>
      <c r="AC683" s="38"/>
      <c r="AD683" s="38"/>
      <c r="AE683" s="38"/>
      <c r="AR683" s="193" t="s">
        <v>124</v>
      </c>
      <c r="AT683" s="193" t="s">
        <v>119</v>
      </c>
      <c r="AU683" s="193" t="s">
        <v>82</v>
      </c>
      <c r="AY683" s="17" t="s">
        <v>125</v>
      </c>
      <c r="BE683" s="194">
        <f>IF(N683="základní",J683,0)</f>
        <v>0</v>
      </c>
      <c r="BF683" s="194">
        <f>IF(N683="snížená",J683,0)</f>
        <v>0</v>
      </c>
      <c r="BG683" s="194">
        <f>IF(N683="zákl. přenesená",J683,0)</f>
        <v>0</v>
      </c>
      <c r="BH683" s="194">
        <f>IF(N683="sníž. přenesená",J683,0)</f>
        <v>0</v>
      </c>
      <c r="BI683" s="194">
        <f>IF(N683="nulová",J683,0)</f>
        <v>0</v>
      </c>
      <c r="BJ683" s="17" t="s">
        <v>80</v>
      </c>
      <c r="BK683" s="194">
        <f>ROUND(I683*H683,2)</f>
        <v>0</v>
      </c>
      <c r="BL683" s="17" t="s">
        <v>124</v>
      </c>
      <c r="BM683" s="193" t="s">
        <v>852</v>
      </c>
    </row>
    <row r="684" s="2" customFormat="1">
      <c r="A684" s="38"/>
      <c r="B684" s="39"/>
      <c r="C684" s="40"/>
      <c r="D684" s="195" t="s">
        <v>126</v>
      </c>
      <c r="E684" s="40"/>
      <c r="F684" s="196" t="s">
        <v>559</v>
      </c>
      <c r="G684" s="40"/>
      <c r="H684" s="40"/>
      <c r="I684" s="197"/>
      <c r="J684" s="40"/>
      <c r="K684" s="40"/>
      <c r="L684" s="44"/>
      <c r="M684" s="198"/>
      <c r="N684" s="199"/>
      <c r="O684" s="84"/>
      <c r="P684" s="84"/>
      <c r="Q684" s="84"/>
      <c r="R684" s="84"/>
      <c r="S684" s="84"/>
      <c r="T684" s="85"/>
      <c r="U684" s="38"/>
      <c r="V684" s="38"/>
      <c r="W684" s="38"/>
      <c r="X684" s="38"/>
      <c r="Y684" s="38"/>
      <c r="Z684" s="38"/>
      <c r="AA684" s="38"/>
      <c r="AB684" s="38"/>
      <c r="AC684" s="38"/>
      <c r="AD684" s="38"/>
      <c r="AE684" s="38"/>
      <c r="AT684" s="17" t="s">
        <v>126</v>
      </c>
      <c r="AU684" s="17" t="s">
        <v>82</v>
      </c>
    </row>
    <row r="685" s="11" customFormat="1">
      <c r="A685" s="11"/>
      <c r="B685" s="200"/>
      <c r="C685" s="201"/>
      <c r="D685" s="195" t="s">
        <v>135</v>
      </c>
      <c r="E685" s="202" t="s">
        <v>19</v>
      </c>
      <c r="F685" s="203" t="s">
        <v>851</v>
      </c>
      <c r="G685" s="201"/>
      <c r="H685" s="204">
        <v>36</v>
      </c>
      <c r="I685" s="205"/>
      <c r="J685" s="201"/>
      <c r="K685" s="201"/>
      <c r="L685" s="206"/>
      <c r="M685" s="207"/>
      <c r="N685" s="208"/>
      <c r="O685" s="208"/>
      <c r="P685" s="208"/>
      <c r="Q685" s="208"/>
      <c r="R685" s="208"/>
      <c r="S685" s="208"/>
      <c r="T685" s="209"/>
      <c r="U685" s="11"/>
      <c r="V685" s="11"/>
      <c r="W685" s="11"/>
      <c r="X685" s="11"/>
      <c r="Y685" s="11"/>
      <c r="Z685" s="11"/>
      <c r="AA685" s="11"/>
      <c r="AB685" s="11"/>
      <c r="AC685" s="11"/>
      <c r="AD685" s="11"/>
      <c r="AE685" s="11"/>
      <c r="AT685" s="210" t="s">
        <v>135</v>
      </c>
      <c r="AU685" s="210" t="s">
        <v>82</v>
      </c>
      <c r="AV685" s="11" t="s">
        <v>82</v>
      </c>
      <c r="AW685" s="11" t="s">
        <v>33</v>
      </c>
      <c r="AX685" s="11" t="s">
        <v>72</v>
      </c>
      <c r="AY685" s="210" t="s">
        <v>125</v>
      </c>
    </row>
    <row r="686" s="13" customFormat="1">
      <c r="A686" s="13"/>
      <c r="B686" s="221"/>
      <c r="C686" s="222"/>
      <c r="D686" s="195" t="s">
        <v>135</v>
      </c>
      <c r="E686" s="223" t="s">
        <v>19</v>
      </c>
      <c r="F686" s="224" t="s">
        <v>141</v>
      </c>
      <c r="G686" s="222"/>
      <c r="H686" s="225">
        <v>36</v>
      </c>
      <c r="I686" s="226"/>
      <c r="J686" s="222"/>
      <c r="K686" s="222"/>
      <c r="L686" s="227"/>
      <c r="M686" s="228"/>
      <c r="N686" s="229"/>
      <c r="O686" s="229"/>
      <c r="P686" s="229"/>
      <c r="Q686" s="229"/>
      <c r="R686" s="229"/>
      <c r="S686" s="229"/>
      <c r="T686" s="230"/>
      <c r="U686" s="13"/>
      <c r="V686" s="13"/>
      <c r="W686" s="13"/>
      <c r="X686" s="13"/>
      <c r="Y686" s="13"/>
      <c r="Z686" s="13"/>
      <c r="AA686" s="13"/>
      <c r="AB686" s="13"/>
      <c r="AC686" s="13"/>
      <c r="AD686" s="13"/>
      <c r="AE686" s="13"/>
      <c r="AT686" s="231" t="s">
        <v>135</v>
      </c>
      <c r="AU686" s="231" t="s">
        <v>82</v>
      </c>
      <c r="AV686" s="13" t="s">
        <v>124</v>
      </c>
      <c r="AW686" s="13" t="s">
        <v>33</v>
      </c>
      <c r="AX686" s="13" t="s">
        <v>80</v>
      </c>
      <c r="AY686" s="231" t="s">
        <v>125</v>
      </c>
    </row>
    <row r="687" s="14" customFormat="1" ht="22.8" customHeight="1">
      <c r="A687" s="14"/>
      <c r="B687" s="244"/>
      <c r="C687" s="245"/>
      <c r="D687" s="246" t="s">
        <v>71</v>
      </c>
      <c r="E687" s="268" t="s">
        <v>853</v>
      </c>
      <c r="F687" s="268" t="s">
        <v>854</v>
      </c>
      <c r="G687" s="245"/>
      <c r="H687" s="245"/>
      <c r="I687" s="248"/>
      <c r="J687" s="269">
        <f>BK687</f>
        <v>0</v>
      </c>
      <c r="K687" s="245"/>
      <c r="L687" s="250"/>
      <c r="M687" s="251"/>
      <c r="N687" s="252"/>
      <c r="O687" s="252"/>
      <c r="P687" s="253">
        <f>SUM(P688:P755)</f>
        <v>0</v>
      </c>
      <c r="Q687" s="252"/>
      <c r="R687" s="253">
        <f>SUM(R688:R755)</f>
        <v>0</v>
      </c>
      <c r="S687" s="252"/>
      <c r="T687" s="254">
        <f>SUM(T688:T755)</f>
        <v>0</v>
      </c>
      <c r="U687" s="14"/>
      <c r="V687" s="14"/>
      <c r="W687" s="14"/>
      <c r="X687" s="14"/>
      <c r="Y687" s="14"/>
      <c r="Z687" s="14"/>
      <c r="AA687" s="14"/>
      <c r="AB687" s="14"/>
      <c r="AC687" s="14"/>
      <c r="AD687" s="14"/>
      <c r="AE687" s="14"/>
      <c r="AR687" s="255" t="s">
        <v>80</v>
      </c>
      <c r="AT687" s="256" t="s">
        <v>71</v>
      </c>
      <c r="AU687" s="256" t="s">
        <v>80</v>
      </c>
      <c r="AY687" s="255" t="s">
        <v>125</v>
      </c>
      <c r="BK687" s="257">
        <f>SUM(BK688:BK755)</f>
        <v>0</v>
      </c>
    </row>
    <row r="688" s="2" customFormat="1" ht="21.75" customHeight="1">
      <c r="A688" s="38"/>
      <c r="B688" s="39"/>
      <c r="C688" s="182" t="s">
        <v>855</v>
      </c>
      <c r="D688" s="182" t="s">
        <v>119</v>
      </c>
      <c r="E688" s="183" t="s">
        <v>578</v>
      </c>
      <c r="F688" s="184" t="s">
        <v>579</v>
      </c>
      <c r="G688" s="185" t="s">
        <v>170</v>
      </c>
      <c r="H688" s="186">
        <v>16</v>
      </c>
      <c r="I688" s="187"/>
      <c r="J688" s="188">
        <f>ROUND(I688*H688,2)</f>
        <v>0</v>
      </c>
      <c r="K688" s="184" t="s">
        <v>123</v>
      </c>
      <c r="L688" s="44"/>
      <c r="M688" s="189" t="s">
        <v>19</v>
      </c>
      <c r="N688" s="190" t="s">
        <v>43</v>
      </c>
      <c r="O688" s="84"/>
      <c r="P688" s="191">
        <f>O688*H688</f>
        <v>0</v>
      </c>
      <c r="Q688" s="191">
        <v>0</v>
      </c>
      <c r="R688" s="191">
        <f>Q688*H688</f>
        <v>0</v>
      </c>
      <c r="S688" s="191">
        <v>0</v>
      </c>
      <c r="T688" s="192">
        <f>S688*H688</f>
        <v>0</v>
      </c>
      <c r="U688" s="38"/>
      <c r="V688" s="38"/>
      <c r="W688" s="38"/>
      <c r="X688" s="38"/>
      <c r="Y688" s="38"/>
      <c r="Z688" s="38"/>
      <c r="AA688" s="38"/>
      <c r="AB688" s="38"/>
      <c r="AC688" s="38"/>
      <c r="AD688" s="38"/>
      <c r="AE688" s="38"/>
      <c r="AR688" s="193" t="s">
        <v>124</v>
      </c>
      <c r="AT688" s="193" t="s">
        <v>119</v>
      </c>
      <c r="AU688" s="193" t="s">
        <v>82</v>
      </c>
      <c r="AY688" s="17" t="s">
        <v>125</v>
      </c>
      <c r="BE688" s="194">
        <f>IF(N688="základní",J688,0)</f>
        <v>0</v>
      </c>
      <c r="BF688" s="194">
        <f>IF(N688="snížená",J688,0)</f>
        <v>0</v>
      </c>
      <c r="BG688" s="194">
        <f>IF(N688="zákl. přenesená",J688,0)</f>
        <v>0</v>
      </c>
      <c r="BH688" s="194">
        <f>IF(N688="sníž. přenesená",J688,0)</f>
        <v>0</v>
      </c>
      <c r="BI688" s="194">
        <f>IF(N688="nulová",J688,0)</f>
        <v>0</v>
      </c>
      <c r="BJ688" s="17" t="s">
        <v>80</v>
      </c>
      <c r="BK688" s="194">
        <f>ROUND(I688*H688,2)</f>
        <v>0</v>
      </c>
      <c r="BL688" s="17" t="s">
        <v>124</v>
      </c>
      <c r="BM688" s="193" t="s">
        <v>856</v>
      </c>
    </row>
    <row r="689" s="2" customFormat="1">
      <c r="A689" s="38"/>
      <c r="B689" s="39"/>
      <c r="C689" s="40"/>
      <c r="D689" s="195" t="s">
        <v>126</v>
      </c>
      <c r="E689" s="40"/>
      <c r="F689" s="196" t="s">
        <v>579</v>
      </c>
      <c r="G689" s="40"/>
      <c r="H689" s="40"/>
      <c r="I689" s="197"/>
      <c r="J689" s="40"/>
      <c r="K689" s="40"/>
      <c r="L689" s="44"/>
      <c r="M689" s="198"/>
      <c r="N689" s="199"/>
      <c r="O689" s="84"/>
      <c r="P689" s="84"/>
      <c r="Q689" s="84"/>
      <c r="R689" s="84"/>
      <c r="S689" s="84"/>
      <c r="T689" s="85"/>
      <c r="U689" s="38"/>
      <c r="V689" s="38"/>
      <c r="W689" s="38"/>
      <c r="X689" s="38"/>
      <c r="Y689" s="38"/>
      <c r="Z689" s="38"/>
      <c r="AA689" s="38"/>
      <c r="AB689" s="38"/>
      <c r="AC689" s="38"/>
      <c r="AD689" s="38"/>
      <c r="AE689" s="38"/>
      <c r="AT689" s="17" t="s">
        <v>126</v>
      </c>
      <c r="AU689" s="17" t="s">
        <v>82</v>
      </c>
    </row>
    <row r="690" s="11" customFormat="1">
      <c r="A690" s="11"/>
      <c r="B690" s="200"/>
      <c r="C690" s="201"/>
      <c r="D690" s="195" t="s">
        <v>135</v>
      </c>
      <c r="E690" s="202" t="s">
        <v>19</v>
      </c>
      <c r="F690" s="203" t="s">
        <v>857</v>
      </c>
      <c r="G690" s="201"/>
      <c r="H690" s="204">
        <v>16</v>
      </c>
      <c r="I690" s="205"/>
      <c r="J690" s="201"/>
      <c r="K690" s="201"/>
      <c r="L690" s="206"/>
      <c r="M690" s="207"/>
      <c r="N690" s="208"/>
      <c r="O690" s="208"/>
      <c r="P690" s="208"/>
      <c r="Q690" s="208"/>
      <c r="R690" s="208"/>
      <c r="S690" s="208"/>
      <c r="T690" s="209"/>
      <c r="U690" s="11"/>
      <c r="V690" s="11"/>
      <c r="W690" s="11"/>
      <c r="X690" s="11"/>
      <c r="Y690" s="11"/>
      <c r="Z690" s="11"/>
      <c r="AA690" s="11"/>
      <c r="AB690" s="11"/>
      <c r="AC690" s="11"/>
      <c r="AD690" s="11"/>
      <c r="AE690" s="11"/>
      <c r="AT690" s="210" t="s">
        <v>135</v>
      </c>
      <c r="AU690" s="210" t="s">
        <v>82</v>
      </c>
      <c r="AV690" s="11" t="s">
        <v>82</v>
      </c>
      <c r="AW690" s="11" t="s">
        <v>33</v>
      </c>
      <c r="AX690" s="11" t="s">
        <v>72</v>
      </c>
      <c r="AY690" s="210" t="s">
        <v>125</v>
      </c>
    </row>
    <row r="691" s="13" customFormat="1">
      <c r="A691" s="13"/>
      <c r="B691" s="221"/>
      <c r="C691" s="222"/>
      <c r="D691" s="195" t="s">
        <v>135</v>
      </c>
      <c r="E691" s="223" t="s">
        <v>19</v>
      </c>
      <c r="F691" s="224" t="s">
        <v>141</v>
      </c>
      <c r="G691" s="222"/>
      <c r="H691" s="225">
        <v>16</v>
      </c>
      <c r="I691" s="226"/>
      <c r="J691" s="222"/>
      <c r="K691" s="222"/>
      <c r="L691" s="227"/>
      <c r="M691" s="228"/>
      <c r="N691" s="229"/>
      <c r="O691" s="229"/>
      <c r="P691" s="229"/>
      <c r="Q691" s="229"/>
      <c r="R691" s="229"/>
      <c r="S691" s="229"/>
      <c r="T691" s="230"/>
      <c r="U691" s="13"/>
      <c r="V691" s="13"/>
      <c r="W691" s="13"/>
      <c r="X691" s="13"/>
      <c r="Y691" s="13"/>
      <c r="Z691" s="13"/>
      <c r="AA691" s="13"/>
      <c r="AB691" s="13"/>
      <c r="AC691" s="13"/>
      <c r="AD691" s="13"/>
      <c r="AE691" s="13"/>
      <c r="AT691" s="231" t="s">
        <v>135</v>
      </c>
      <c r="AU691" s="231" t="s">
        <v>82</v>
      </c>
      <c r="AV691" s="13" t="s">
        <v>124</v>
      </c>
      <c r="AW691" s="13" t="s">
        <v>33</v>
      </c>
      <c r="AX691" s="13" t="s">
        <v>80</v>
      </c>
      <c r="AY691" s="231" t="s">
        <v>125</v>
      </c>
    </row>
    <row r="692" s="2" customFormat="1" ht="24.15" customHeight="1">
      <c r="A692" s="38"/>
      <c r="B692" s="39"/>
      <c r="C692" s="182" t="s">
        <v>662</v>
      </c>
      <c r="D692" s="182" t="s">
        <v>119</v>
      </c>
      <c r="E692" s="183" t="s">
        <v>581</v>
      </c>
      <c r="F692" s="184" t="s">
        <v>582</v>
      </c>
      <c r="G692" s="185" t="s">
        <v>133</v>
      </c>
      <c r="H692" s="186">
        <v>42.625</v>
      </c>
      <c r="I692" s="187"/>
      <c r="J692" s="188">
        <f>ROUND(I692*H692,2)</f>
        <v>0</v>
      </c>
      <c r="K692" s="184" t="s">
        <v>123</v>
      </c>
      <c r="L692" s="44"/>
      <c r="M692" s="189" t="s">
        <v>19</v>
      </c>
      <c r="N692" s="190" t="s">
        <v>43</v>
      </c>
      <c r="O692" s="84"/>
      <c r="P692" s="191">
        <f>O692*H692</f>
        <v>0</v>
      </c>
      <c r="Q692" s="191">
        <v>0</v>
      </c>
      <c r="R692" s="191">
        <f>Q692*H692</f>
        <v>0</v>
      </c>
      <c r="S692" s="191">
        <v>0</v>
      </c>
      <c r="T692" s="192">
        <f>S692*H692</f>
        <v>0</v>
      </c>
      <c r="U692" s="38"/>
      <c r="V692" s="38"/>
      <c r="W692" s="38"/>
      <c r="X692" s="38"/>
      <c r="Y692" s="38"/>
      <c r="Z692" s="38"/>
      <c r="AA692" s="38"/>
      <c r="AB692" s="38"/>
      <c r="AC692" s="38"/>
      <c r="AD692" s="38"/>
      <c r="AE692" s="38"/>
      <c r="AR692" s="193" t="s">
        <v>124</v>
      </c>
      <c r="AT692" s="193" t="s">
        <v>119</v>
      </c>
      <c r="AU692" s="193" t="s">
        <v>82</v>
      </c>
      <c r="AY692" s="17" t="s">
        <v>125</v>
      </c>
      <c r="BE692" s="194">
        <f>IF(N692="základní",J692,0)</f>
        <v>0</v>
      </c>
      <c r="BF692" s="194">
        <f>IF(N692="snížená",J692,0)</f>
        <v>0</v>
      </c>
      <c r="BG692" s="194">
        <f>IF(N692="zákl. přenesená",J692,0)</f>
        <v>0</v>
      </c>
      <c r="BH692" s="194">
        <f>IF(N692="sníž. přenesená",J692,0)</f>
        <v>0</v>
      </c>
      <c r="BI692" s="194">
        <f>IF(N692="nulová",J692,0)</f>
        <v>0</v>
      </c>
      <c r="BJ692" s="17" t="s">
        <v>80</v>
      </c>
      <c r="BK692" s="194">
        <f>ROUND(I692*H692,2)</f>
        <v>0</v>
      </c>
      <c r="BL692" s="17" t="s">
        <v>124</v>
      </c>
      <c r="BM692" s="193" t="s">
        <v>858</v>
      </c>
    </row>
    <row r="693" s="2" customFormat="1">
      <c r="A693" s="38"/>
      <c r="B693" s="39"/>
      <c r="C693" s="40"/>
      <c r="D693" s="195" t="s">
        <v>126</v>
      </c>
      <c r="E693" s="40"/>
      <c r="F693" s="196" t="s">
        <v>582</v>
      </c>
      <c r="G693" s="40"/>
      <c r="H693" s="40"/>
      <c r="I693" s="197"/>
      <c r="J693" s="40"/>
      <c r="K693" s="40"/>
      <c r="L693" s="44"/>
      <c r="M693" s="198"/>
      <c r="N693" s="199"/>
      <c r="O693" s="84"/>
      <c r="P693" s="84"/>
      <c r="Q693" s="84"/>
      <c r="R693" s="84"/>
      <c r="S693" s="84"/>
      <c r="T693" s="85"/>
      <c r="U693" s="38"/>
      <c r="V693" s="38"/>
      <c r="W693" s="38"/>
      <c r="X693" s="38"/>
      <c r="Y693" s="38"/>
      <c r="Z693" s="38"/>
      <c r="AA693" s="38"/>
      <c r="AB693" s="38"/>
      <c r="AC693" s="38"/>
      <c r="AD693" s="38"/>
      <c r="AE693" s="38"/>
      <c r="AT693" s="17" t="s">
        <v>126</v>
      </c>
      <c r="AU693" s="17" t="s">
        <v>82</v>
      </c>
    </row>
    <row r="694" s="11" customFormat="1">
      <c r="A694" s="11"/>
      <c r="B694" s="200"/>
      <c r="C694" s="201"/>
      <c r="D694" s="195" t="s">
        <v>135</v>
      </c>
      <c r="E694" s="202" t="s">
        <v>19</v>
      </c>
      <c r="F694" s="203" t="s">
        <v>859</v>
      </c>
      <c r="G694" s="201"/>
      <c r="H694" s="204">
        <v>42.625</v>
      </c>
      <c r="I694" s="205"/>
      <c r="J694" s="201"/>
      <c r="K694" s="201"/>
      <c r="L694" s="206"/>
      <c r="M694" s="207"/>
      <c r="N694" s="208"/>
      <c r="O694" s="208"/>
      <c r="P694" s="208"/>
      <c r="Q694" s="208"/>
      <c r="R694" s="208"/>
      <c r="S694" s="208"/>
      <c r="T694" s="209"/>
      <c r="U694" s="11"/>
      <c r="V694" s="11"/>
      <c r="W694" s="11"/>
      <c r="X694" s="11"/>
      <c r="Y694" s="11"/>
      <c r="Z694" s="11"/>
      <c r="AA694" s="11"/>
      <c r="AB694" s="11"/>
      <c r="AC694" s="11"/>
      <c r="AD694" s="11"/>
      <c r="AE694" s="11"/>
      <c r="AT694" s="210" t="s">
        <v>135</v>
      </c>
      <c r="AU694" s="210" t="s">
        <v>82</v>
      </c>
      <c r="AV694" s="11" t="s">
        <v>82</v>
      </c>
      <c r="AW694" s="11" t="s">
        <v>33</v>
      </c>
      <c r="AX694" s="11" t="s">
        <v>72</v>
      </c>
      <c r="AY694" s="210" t="s">
        <v>125</v>
      </c>
    </row>
    <row r="695" s="13" customFormat="1">
      <c r="A695" s="13"/>
      <c r="B695" s="221"/>
      <c r="C695" s="222"/>
      <c r="D695" s="195" t="s">
        <v>135</v>
      </c>
      <c r="E695" s="223" t="s">
        <v>19</v>
      </c>
      <c r="F695" s="224" t="s">
        <v>141</v>
      </c>
      <c r="G695" s="222"/>
      <c r="H695" s="225">
        <v>42.625</v>
      </c>
      <c r="I695" s="226"/>
      <c r="J695" s="222"/>
      <c r="K695" s="222"/>
      <c r="L695" s="227"/>
      <c r="M695" s="228"/>
      <c r="N695" s="229"/>
      <c r="O695" s="229"/>
      <c r="P695" s="229"/>
      <c r="Q695" s="229"/>
      <c r="R695" s="229"/>
      <c r="S695" s="229"/>
      <c r="T695" s="230"/>
      <c r="U695" s="13"/>
      <c r="V695" s="13"/>
      <c r="W695" s="13"/>
      <c r="X695" s="13"/>
      <c r="Y695" s="13"/>
      <c r="Z695" s="13"/>
      <c r="AA695" s="13"/>
      <c r="AB695" s="13"/>
      <c r="AC695" s="13"/>
      <c r="AD695" s="13"/>
      <c r="AE695" s="13"/>
      <c r="AT695" s="231" t="s">
        <v>135</v>
      </c>
      <c r="AU695" s="231" t="s">
        <v>82</v>
      </c>
      <c r="AV695" s="13" t="s">
        <v>124</v>
      </c>
      <c r="AW695" s="13" t="s">
        <v>33</v>
      </c>
      <c r="AX695" s="13" t="s">
        <v>80</v>
      </c>
      <c r="AY695" s="231" t="s">
        <v>125</v>
      </c>
    </row>
    <row r="696" s="2" customFormat="1" ht="55.5" customHeight="1">
      <c r="A696" s="38"/>
      <c r="B696" s="39"/>
      <c r="C696" s="182" t="s">
        <v>860</v>
      </c>
      <c r="D696" s="182" t="s">
        <v>119</v>
      </c>
      <c r="E696" s="183" t="s">
        <v>154</v>
      </c>
      <c r="F696" s="184" t="s">
        <v>155</v>
      </c>
      <c r="G696" s="185" t="s">
        <v>144</v>
      </c>
      <c r="H696" s="186">
        <v>15.942</v>
      </c>
      <c r="I696" s="187"/>
      <c r="J696" s="188">
        <f>ROUND(I696*H696,2)</f>
        <v>0</v>
      </c>
      <c r="K696" s="184" t="s">
        <v>123</v>
      </c>
      <c r="L696" s="44"/>
      <c r="M696" s="189" t="s">
        <v>19</v>
      </c>
      <c r="N696" s="190" t="s">
        <v>43</v>
      </c>
      <c r="O696" s="84"/>
      <c r="P696" s="191">
        <f>O696*H696</f>
        <v>0</v>
      </c>
      <c r="Q696" s="191">
        <v>0</v>
      </c>
      <c r="R696" s="191">
        <f>Q696*H696</f>
        <v>0</v>
      </c>
      <c r="S696" s="191">
        <v>0</v>
      </c>
      <c r="T696" s="192">
        <f>S696*H696</f>
        <v>0</v>
      </c>
      <c r="U696" s="38"/>
      <c r="V696" s="38"/>
      <c r="W696" s="38"/>
      <c r="X696" s="38"/>
      <c r="Y696" s="38"/>
      <c r="Z696" s="38"/>
      <c r="AA696" s="38"/>
      <c r="AB696" s="38"/>
      <c r="AC696" s="38"/>
      <c r="AD696" s="38"/>
      <c r="AE696" s="38"/>
      <c r="AR696" s="193" t="s">
        <v>124</v>
      </c>
      <c r="AT696" s="193" t="s">
        <v>119</v>
      </c>
      <c r="AU696" s="193" t="s">
        <v>82</v>
      </c>
      <c r="AY696" s="17" t="s">
        <v>125</v>
      </c>
      <c r="BE696" s="194">
        <f>IF(N696="základní",J696,0)</f>
        <v>0</v>
      </c>
      <c r="BF696" s="194">
        <f>IF(N696="snížená",J696,0)</f>
        <v>0</v>
      </c>
      <c r="BG696" s="194">
        <f>IF(N696="zákl. přenesená",J696,0)</f>
        <v>0</v>
      </c>
      <c r="BH696" s="194">
        <f>IF(N696="sníž. přenesená",J696,0)</f>
        <v>0</v>
      </c>
      <c r="BI696" s="194">
        <f>IF(N696="nulová",J696,0)</f>
        <v>0</v>
      </c>
      <c r="BJ696" s="17" t="s">
        <v>80</v>
      </c>
      <c r="BK696" s="194">
        <f>ROUND(I696*H696,2)</f>
        <v>0</v>
      </c>
      <c r="BL696" s="17" t="s">
        <v>124</v>
      </c>
      <c r="BM696" s="193" t="s">
        <v>861</v>
      </c>
    </row>
    <row r="697" s="2" customFormat="1">
      <c r="A697" s="38"/>
      <c r="B697" s="39"/>
      <c r="C697" s="40"/>
      <c r="D697" s="195" t="s">
        <v>126</v>
      </c>
      <c r="E697" s="40"/>
      <c r="F697" s="196" t="s">
        <v>155</v>
      </c>
      <c r="G697" s="40"/>
      <c r="H697" s="40"/>
      <c r="I697" s="197"/>
      <c r="J697" s="40"/>
      <c r="K697" s="40"/>
      <c r="L697" s="44"/>
      <c r="M697" s="198"/>
      <c r="N697" s="199"/>
      <c r="O697" s="84"/>
      <c r="P697" s="84"/>
      <c r="Q697" s="84"/>
      <c r="R697" s="84"/>
      <c r="S697" s="84"/>
      <c r="T697" s="85"/>
      <c r="U697" s="38"/>
      <c r="V697" s="38"/>
      <c r="W697" s="38"/>
      <c r="X697" s="38"/>
      <c r="Y697" s="38"/>
      <c r="Z697" s="38"/>
      <c r="AA697" s="38"/>
      <c r="AB697" s="38"/>
      <c r="AC697" s="38"/>
      <c r="AD697" s="38"/>
      <c r="AE697" s="38"/>
      <c r="AT697" s="17" t="s">
        <v>126</v>
      </c>
      <c r="AU697" s="17" t="s">
        <v>82</v>
      </c>
    </row>
    <row r="698" s="11" customFormat="1">
      <c r="A698" s="11"/>
      <c r="B698" s="200"/>
      <c r="C698" s="201"/>
      <c r="D698" s="195" t="s">
        <v>135</v>
      </c>
      <c r="E698" s="202" t="s">
        <v>19</v>
      </c>
      <c r="F698" s="203" t="s">
        <v>862</v>
      </c>
      <c r="G698" s="201"/>
      <c r="H698" s="204">
        <v>15.942</v>
      </c>
      <c r="I698" s="205"/>
      <c r="J698" s="201"/>
      <c r="K698" s="201"/>
      <c r="L698" s="206"/>
      <c r="M698" s="207"/>
      <c r="N698" s="208"/>
      <c r="O698" s="208"/>
      <c r="P698" s="208"/>
      <c r="Q698" s="208"/>
      <c r="R698" s="208"/>
      <c r="S698" s="208"/>
      <c r="T698" s="209"/>
      <c r="U698" s="11"/>
      <c r="V698" s="11"/>
      <c r="W698" s="11"/>
      <c r="X698" s="11"/>
      <c r="Y698" s="11"/>
      <c r="Z698" s="11"/>
      <c r="AA698" s="11"/>
      <c r="AB698" s="11"/>
      <c r="AC698" s="11"/>
      <c r="AD698" s="11"/>
      <c r="AE698" s="11"/>
      <c r="AT698" s="210" t="s">
        <v>135</v>
      </c>
      <c r="AU698" s="210" t="s">
        <v>82</v>
      </c>
      <c r="AV698" s="11" t="s">
        <v>82</v>
      </c>
      <c r="AW698" s="11" t="s">
        <v>33</v>
      </c>
      <c r="AX698" s="11" t="s">
        <v>72</v>
      </c>
      <c r="AY698" s="210" t="s">
        <v>125</v>
      </c>
    </row>
    <row r="699" s="13" customFormat="1">
      <c r="A699" s="13"/>
      <c r="B699" s="221"/>
      <c r="C699" s="222"/>
      <c r="D699" s="195" t="s">
        <v>135</v>
      </c>
      <c r="E699" s="223" t="s">
        <v>19</v>
      </c>
      <c r="F699" s="224" t="s">
        <v>141</v>
      </c>
      <c r="G699" s="222"/>
      <c r="H699" s="225">
        <v>15.942</v>
      </c>
      <c r="I699" s="226"/>
      <c r="J699" s="222"/>
      <c r="K699" s="222"/>
      <c r="L699" s="227"/>
      <c r="M699" s="228"/>
      <c r="N699" s="229"/>
      <c r="O699" s="229"/>
      <c r="P699" s="229"/>
      <c r="Q699" s="229"/>
      <c r="R699" s="229"/>
      <c r="S699" s="229"/>
      <c r="T699" s="230"/>
      <c r="U699" s="13"/>
      <c r="V699" s="13"/>
      <c r="W699" s="13"/>
      <c r="X699" s="13"/>
      <c r="Y699" s="13"/>
      <c r="Z699" s="13"/>
      <c r="AA699" s="13"/>
      <c r="AB699" s="13"/>
      <c r="AC699" s="13"/>
      <c r="AD699" s="13"/>
      <c r="AE699" s="13"/>
      <c r="AT699" s="231" t="s">
        <v>135</v>
      </c>
      <c r="AU699" s="231" t="s">
        <v>82</v>
      </c>
      <c r="AV699" s="13" t="s">
        <v>124</v>
      </c>
      <c r="AW699" s="13" t="s">
        <v>33</v>
      </c>
      <c r="AX699" s="13" t="s">
        <v>80</v>
      </c>
      <c r="AY699" s="231" t="s">
        <v>125</v>
      </c>
    </row>
    <row r="700" s="2" customFormat="1" ht="24.15" customHeight="1">
      <c r="A700" s="38"/>
      <c r="B700" s="39"/>
      <c r="C700" s="182" t="s">
        <v>663</v>
      </c>
      <c r="D700" s="182" t="s">
        <v>119</v>
      </c>
      <c r="E700" s="183" t="s">
        <v>585</v>
      </c>
      <c r="F700" s="184" t="s">
        <v>586</v>
      </c>
      <c r="G700" s="185" t="s">
        <v>144</v>
      </c>
      <c r="H700" s="186">
        <v>15.942</v>
      </c>
      <c r="I700" s="187"/>
      <c r="J700" s="188">
        <f>ROUND(I700*H700,2)</f>
        <v>0</v>
      </c>
      <c r="K700" s="184" t="s">
        <v>123</v>
      </c>
      <c r="L700" s="44"/>
      <c r="M700" s="189" t="s">
        <v>19</v>
      </c>
      <c r="N700" s="190" t="s">
        <v>43</v>
      </c>
      <c r="O700" s="84"/>
      <c r="P700" s="191">
        <f>O700*H700</f>
        <v>0</v>
      </c>
      <c r="Q700" s="191">
        <v>0</v>
      </c>
      <c r="R700" s="191">
        <f>Q700*H700</f>
        <v>0</v>
      </c>
      <c r="S700" s="191">
        <v>0</v>
      </c>
      <c r="T700" s="192">
        <f>S700*H700</f>
        <v>0</v>
      </c>
      <c r="U700" s="38"/>
      <c r="V700" s="38"/>
      <c r="W700" s="38"/>
      <c r="X700" s="38"/>
      <c r="Y700" s="38"/>
      <c r="Z700" s="38"/>
      <c r="AA700" s="38"/>
      <c r="AB700" s="38"/>
      <c r="AC700" s="38"/>
      <c r="AD700" s="38"/>
      <c r="AE700" s="38"/>
      <c r="AR700" s="193" t="s">
        <v>124</v>
      </c>
      <c r="AT700" s="193" t="s">
        <v>119</v>
      </c>
      <c r="AU700" s="193" t="s">
        <v>82</v>
      </c>
      <c r="AY700" s="17" t="s">
        <v>125</v>
      </c>
      <c r="BE700" s="194">
        <f>IF(N700="základní",J700,0)</f>
        <v>0</v>
      </c>
      <c r="BF700" s="194">
        <f>IF(N700="snížená",J700,0)</f>
        <v>0</v>
      </c>
      <c r="BG700" s="194">
        <f>IF(N700="zákl. přenesená",J700,0)</f>
        <v>0</v>
      </c>
      <c r="BH700" s="194">
        <f>IF(N700="sníž. přenesená",J700,0)</f>
        <v>0</v>
      </c>
      <c r="BI700" s="194">
        <f>IF(N700="nulová",J700,0)</f>
        <v>0</v>
      </c>
      <c r="BJ700" s="17" t="s">
        <v>80</v>
      </c>
      <c r="BK700" s="194">
        <f>ROUND(I700*H700,2)</f>
        <v>0</v>
      </c>
      <c r="BL700" s="17" t="s">
        <v>124</v>
      </c>
      <c r="BM700" s="193" t="s">
        <v>863</v>
      </c>
    </row>
    <row r="701" s="2" customFormat="1">
      <c r="A701" s="38"/>
      <c r="B701" s="39"/>
      <c r="C701" s="40"/>
      <c r="D701" s="195" t="s">
        <v>126</v>
      </c>
      <c r="E701" s="40"/>
      <c r="F701" s="196" t="s">
        <v>586</v>
      </c>
      <c r="G701" s="40"/>
      <c r="H701" s="40"/>
      <c r="I701" s="197"/>
      <c r="J701" s="40"/>
      <c r="K701" s="40"/>
      <c r="L701" s="44"/>
      <c r="M701" s="198"/>
      <c r="N701" s="199"/>
      <c r="O701" s="84"/>
      <c r="P701" s="84"/>
      <c r="Q701" s="84"/>
      <c r="R701" s="84"/>
      <c r="S701" s="84"/>
      <c r="T701" s="85"/>
      <c r="U701" s="38"/>
      <c r="V701" s="38"/>
      <c r="W701" s="38"/>
      <c r="X701" s="38"/>
      <c r="Y701" s="38"/>
      <c r="Z701" s="38"/>
      <c r="AA701" s="38"/>
      <c r="AB701" s="38"/>
      <c r="AC701" s="38"/>
      <c r="AD701" s="38"/>
      <c r="AE701" s="38"/>
      <c r="AT701" s="17" t="s">
        <v>126</v>
      </c>
      <c r="AU701" s="17" t="s">
        <v>82</v>
      </c>
    </row>
    <row r="702" s="11" customFormat="1">
      <c r="A702" s="11"/>
      <c r="B702" s="200"/>
      <c r="C702" s="201"/>
      <c r="D702" s="195" t="s">
        <v>135</v>
      </c>
      <c r="E702" s="202" t="s">
        <v>19</v>
      </c>
      <c r="F702" s="203" t="s">
        <v>864</v>
      </c>
      <c r="G702" s="201"/>
      <c r="H702" s="204">
        <v>15.942</v>
      </c>
      <c r="I702" s="205"/>
      <c r="J702" s="201"/>
      <c r="K702" s="201"/>
      <c r="L702" s="206"/>
      <c r="M702" s="207"/>
      <c r="N702" s="208"/>
      <c r="O702" s="208"/>
      <c r="P702" s="208"/>
      <c r="Q702" s="208"/>
      <c r="R702" s="208"/>
      <c r="S702" s="208"/>
      <c r="T702" s="209"/>
      <c r="U702" s="11"/>
      <c r="V702" s="11"/>
      <c r="W702" s="11"/>
      <c r="X702" s="11"/>
      <c r="Y702" s="11"/>
      <c r="Z702" s="11"/>
      <c r="AA702" s="11"/>
      <c r="AB702" s="11"/>
      <c r="AC702" s="11"/>
      <c r="AD702" s="11"/>
      <c r="AE702" s="11"/>
      <c r="AT702" s="210" t="s">
        <v>135</v>
      </c>
      <c r="AU702" s="210" t="s">
        <v>82</v>
      </c>
      <c r="AV702" s="11" t="s">
        <v>82</v>
      </c>
      <c r="AW702" s="11" t="s">
        <v>33</v>
      </c>
      <c r="AX702" s="11" t="s">
        <v>72</v>
      </c>
      <c r="AY702" s="210" t="s">
        <v>125</v>
      </c>
    </row>
    <row r="703" s="13" customFormat="1">
      <c r="A703" s="13"/>
      <c r="B703" s="221"/>
      <c r="C703" s="222"/>
      <c r="D703" s="195" t="s">
        <v>135</v>
      </c>
      <c r="E703" s="223" t="s">
        <v>19</v>
      </c>
      <c r="F703" s="224" t="s">
        <v>141</v>
      </c>
      <c r="G703" s="222"/>
      <c r="H703" s="225">
        <v>15.942</v>
      </c>
      <c r="I703" s="226"/>
      <c r="J703" s="222"/>
      <c r="K703" s="222"/>
      <c r="L703" s="227"/>
      <c r="M703" s="228"/>
      <c r="N703" s="229"/>
      <c r="O703" s="229"/>
      <c r="P703" s="229"/>
      <c r="Q703" s="229"/>
      <c r="R703" s="229"/>
      <c r="S703" s="229"/>
      <c r="T703" s="230"/>
      <c r="U703" s="13"/>
      <c r="V703" s="13"/>
      <c r="W703" s="13"/>
      <c r="X703" s="13"/>
      <c r="Y703" s="13"/>
      <c r="Z703" s="13"/>
      <c r="AA703" s="13"/>
      <c r="AB703" s="13"/>
      <c r="AC703" s="13"/>
      <c r="AD703" s="13"/>
      <c r="AE703" s="13"/>
      <c r="AT703" s="231" t="s">
        <v>135</v>
      </c>
      <c r="AU703" s="231" t="s">
        <v>82</v>
      </c>
      <c r="AV703" s="13" t="s">
        <v>124</v>
      </c>
      <c r="AW703" s="13" t="s">
        <v>33</v>
      </c>
      <c r="AX703" s="13" t="s">
        <v>80</v>
      </c>
      <c r="AY703" s="231" t="s">
        <v>125</v>
      </c>
    </row>
    <row r="704" s="2" customFormat="1" ht="24.15" customHeight="1">
      <c r="A704" s="38"/>
      <c r="B704" s="39"/>
      <c r="C704" s="182" t="s">
        <v>865</v>
      </c>
      <c r="D704" s="182" t="s">
        <v>119</v>
      </c>
      <c r="E704" s="183" t="s">
        <v>588</v>
      </c>
      <c r="F704" s="184" t="s">
        <v>589</v>
      </c>
      <c r="G704" s="185" t="s">
        <v>170</v>
      </c>
      <c r="H704" s="186">
        <v>17</v>
      </c>
      <c r="I704" s="187"/>
      <c r="J704" s="188">
        <f>ROUND(I704*H704,2)</f>
        <v>0</v>
      </c>
      <c r="K704" s="184" t="s">
        <v>123</v>
      </c>
      <c r="L704" s="44"/>
      <c r="M704" s="189" t="s">
        <v>19</v>
      </c>
      <c r="N704" s="190" t="s">
        <v>43</v>
      </c>
      <c r="O704" s="84"/>
      <c r="P704" s="191">
        <f>O704*H704</f>
        <v>0</v>
      </c>
      <c r="Q704" s="191">
        <v>0</v>
      </c>
      <c r="R704" s="191">
        <f>Q704*H704</f>
        <v>0</v>
      </c>
      <c r="S704" s="191">
        <v>0</v>
      </c>
      <c r="T704" s="192">
        <f>S704*H704</f>
        <v>0</v>
      </c>
      <c r="U704" s="38"/>
      <c r="V704" s="38"/>
      <c r="W704" s="38"/>
      <c r="X704" s="38"/>
      <c r="Y704" s="38"/>
      <c r="Z704" s="38"/>
      <c r="AA704" s="38"/>
      <c r="AB704" s="38"/>
      <c r="AC704" s="38"/>
      <c r="AD704" s="38"/>
      <c r="AE704" s="38"/>
      <c r="AR704" s="193" t="s">
        <v>124</v>
      </c>
      <c r="AT704" s="193" t="s">
        <v>119</v>
      </c>
      <c r="AU704" s="193" t="s">
        <v>82</v>
      </c>
      <c r="AY704" s="17" t="s">
        <v>125</v>
      </c>
      <c r="BE704" s="194">
        <f>IF(N704="základní",J704,0)</f>
        <v>0</v>
      </c>
      <c r="BF704" s="194">
        <f>IF(N704="snížená",J704,0)</f>
        <v>0</v>
      </c>
      <c r="BG704" s="194">
        <f>IF(N704="zákl. přenesená",J704,0)</f>
        <v>0</v>
      </c>
      <c r="BH704" s="194">
        <f>IF(N704="sníž. přenesená",J704,0)</f>
        <v>0</v>
      </c>
      <c r="BI704" s="194">
        <f>IF(N704="nulová",J704,0)</f>
        <v>0</v>
      </c>
      <c r="BJ704" s="17" t="s">
        <v>80</v>
      </c>
      <c r="BK704" s="194">
        <f>ROUND(I704*H704,2)</f>
        <v>0</v>
      </c>
      <c r="BL704" s="17" t="s">
        <v>124</v>
      </c>
      <c r="BM704" s="193" t="s">
        <v>866</v>
      </c>
    </row>
    <row r="705" s="2" customFormat="1">
      <c r="A705" s="38"/>
      <c r="B705" s="39"/>
      <c r="C705" s="40"/>
      <c r="D705" s="195" t="s">
        <v>126</v>
      </c>
      <c r="E705" s="40"/>
      <c r="F705" s="196" t="s">
        <v>589</v>
      </c>
      <c r="G705" s="40"/>
      <c r="H705" s="40"/>
      <c r="I705" s="197"/>
      <c r="J705" s="40"/>
      <c r="K705" s="40"/>
      <c r="L705" s="44"/>
      <c r="M705" s="198"/>
      <c r="N705" s="199"/>
      <c r="O705" s="84"/>
      <c r="P705" s="84"/>
      <c r="Q705" s="84"/>
      <c r="R705" s="84"/>
      <c r="S705" s="84"/>
      <c r="T705" s="85"/>
      <c r="U705" s="38"/>
      <c r="V705" s="38"/>
      <c r="W705" s="38"/>
      <c r="X705" s="38"/>
      <c r="Y705" s="38"/>
      <c r="Z705" s="38"/>
      <c r="AA705" s="38"/>
      <c r="AB705" s="38"/>
      <c r="AC705" s="38"/>
      <c r="AD705" s="38"/>
      <c r="AE705" s="38"/>
      <c r="AT705" s="17" t="s">
        <v>126</v>
      </c>
      <c r="AU705" s="17" t="s">
        <v>82</v>
      </c>
    </row>
    <row r="706" s="11" customFormat="1">
      <c r="A706" s="11"/>
      <c r="B706" s="200"/>
      <c r="C706" s="201"/>
      <c r="D706" s="195" t="s">
        <v>135</v>
      </c>
      <c r="E706" s="202" t="s">
        <v>19</v>
      </c>
      <c r="F706" s="203" t="s">
        <v>867</v>
      </c>
      <c r="G706" s="201"/>
      <c r="H706" s="204">
        <v>17</v>
      </c>
      <c r="I706" s="205"/>
      <c r="J706" s="201"/>
      <c r="K706" s="201"/>
      <c r="L706" s="206"/>
      <c r="M706" s="207"/>
      <c r="N706" s="208"/>
      <c r="O706" s="208"/>
      <c r="P706" s="208"/>
      <c r="Q706" s="208"/>
      <c r="R706" s="208"/>
      <c r="S706" s="208"/>
      <c r="T706" s="209"/>
      <c r="U706" s="11"/>
      <c r="V706" s="11"/>
      <c r="W706" s="11"/>
      <c r="X706" s="11"/>
      <c r="Y706" s="11"/>
      <c r="Z706" s="11"/>
      <c r="AA706" s="11"/>
      <c r="AB706" s="11"/>
      <c r="AC706" s="11"/>
      <c r="AD706" s="11"/>
      <c r="AE706" s="11"/>
      <c r="AT706" s="210" t="s">
        <v>135</v>
      </c>
      <c r="AU706" s="210" t="s">
        <v>82</v>
      </c>
      <c r="AV706" s="11" t="s">
        <v>82</v>
      </c>
      <c r="AW706" s="11" t="s">
        <v>33</v>
      </c>
      <c r="AX706" s="11" t="s">
        <v>72</v>
      </c>
      <c r="AY706" s="210" t="s">
        <v>125</v>
      </c>
    </row>
    <row r="707" s="13" customFormat="1">
      <c r="A707" s="13"/>
      <c r="B707" s="221"/>
      <c r="C707" s="222"/>
      <c r="D707" s="195" t="s">
        <v>135</v>
      </c>
      <c r="E707" s="223" t="s">
        <v>19</v>
      </c>
      <c r="F707" s="224" t="s">
        <v>141</v>
      </c>
      <c r="G707" s="222"/>
      <c r="H707" s="225">
        <v>17</v>
      </c>
      <c r="I707" s="226"/>
      <c r="J707" s="222"/>
      <c r="K707" s="222"/>
      <c r="L707" s="227"/>
      <c r="M707" s="228"/>
      <c r="N707" s="229"/>
      <c r="O707" s="229"/>
      <c r="P707" s="229"/>
      <c r="Q707" s="229"/>
      <c r="R707" s="229"/>
      <c r="S707" s="229"/>
      <c r="T707" s="230"/>
      <c r="U707" s="13"/>
      <c r="V707" s="13"/>
      <c r="W707" s="13"/>
      <c r="X707" s="13"/>
      <c r="Y707" s="13"/>
      <c r="Z707" s="13"/>
      <c r="AA707" s="13"/>
      <c r="AB707" s="13"/>
      <c r="AC707" s="13"/>
      <c r="AD707" s="13"/>
      <c r="AE707" s="13"/>
      <c r="AT707" s="231" t="s">
        <v>135</v>
      </c>
      <c r="AU707" s="231" t="s">
        <v>82</v>
      </c>
      <c r="AV707" s="13" t="s">
        <v>124</v>
      </c>
      <c r="AW707" s="13" t="s">
        <v>33</v>
      </c>
      <c r="AX707" s="13" t="s">
        <v>80</v>
      </c>
      <c r="AY707" s="231" t="s">
        <v>125</v>
      </c>
    </row>
    <row r="708" s="2" customFormat="1" ht="24.15" customHeight="1">
      <c r="A708" s="38"/>
      <c r="B708" s="39"/>
      <c r="C708" s="182" t="s">
        <v>666</v>
      </c>
      <c r="D708" s="182" t="s">
        <v>119</v>
      </c>
      <c r="E708" s="183" t="s">
        <v>621</v>
      </c>
      <c r="F708" s="184" t="s">
        <v>622</v>
      </c>
      <c r="G708" s="185" t="s">
        <v>170</v>
      </c>
      <c r="H708" s="186">
        <v>9</v>
      </c>
      <c r="I708" s="187"/>
      <c r="J708" s="188">
        <f>ROUND(I708*H708,2)</f>
        <v>0</v>
      </c>
      <c r="K708" s="184" t="s">
        <v>123</v>
      </c>
      <c r="L708" s="44"/>
      <c r="M708" s="189" t="s">
        <v>19</v>
      </c>
      <c r="N708" s="190" t="s">
        <v>43</v>
      </c>
      <c r="O708" s="84"/>
      <c r="P708" s="191">
        <f>O708*H708</f>
        <v>0</v>
      </c>
      <c r="Q708" s="191">
        <v>0</v>
      </c>
      <c r="R708" s="191">
        <f>Q708*H708</f>
        <v>0</v>
      </c>
      <c r="S708" s="191">
        <v>0</v>
      </c>
      <c r="T708" s="192">
        <f>S708*H708</f>
        <v>0</v>
      </c>
      <c r="U708" s="38"/>
      <c r="V708" s="38"/>
      <c r="W708" s="38"/>
      <c r="X708" s="38"/>
      <c r="Y708" s="38"/>
      <c r="Z708" s="38"/>
      <c r="AA708" s="38"/>
      <c r="AB708" s="38"/>
      <c r="AC708" s="38"/>
      <c r="AD708" s="38"/>
      <c r="AE708" s="38"/>
      <c r="AR708" s="193" t="s">
        <v>124</v>
      </c>
      <c r="AT708" s="193" t="s">
        <v>119</v>
      </c>
      <c r="AU708" s="193" t="s">
        <v>82</v>
      </c>
      <c r="AY708" s="17" t="s">
        <v>125</v>
      </c>
      <c r="BE708" s="194">
        <f>IF(N708="základní",J708,0)</f>
        <v>0</v>
      </c>
      <c r="BF708" s="194">
        <f>IF(N708="snížená",J708,0)</f>
        <v>0</v>
      </c>
      <c r="BG708" s="194">
        <f>IF(N708="zákl. přenesená",J708,0)</f>
        <v>0</v>
      </c>
      <c r="BH708" s="194">
        <f>IF(N708="sníž. přenesená",J708,0)</f>
        <v>0</v>
      </c>
      <c r="BI708" s="194">
        <f>IF(N708="nulová",J708,0)</f>
        <v>0</v>
      </c>
      <c r="BJ708" s="17" t="s">
        <v>80</v>
      </c>
      <c r="BK708" s="194">
        <f>ROUND(I708*H708,2)</f>
        <v>0</v>
      </c>
      <c r="BL708" s="17" t="s">
        <v>124</v>
      </c>
      <c r="BM708" s="193" t="s">
        <v>868</v>
      </c>
    </row>
    <row r="709" s="2" customFormat="1">
      <c r="A709" s="38"/>
      <c r="B709" s="39"/>
      <c r="C709" s="40"/>
      <c r="D709" s="195" t="s">
        <v>126</v>
      </c>
      <c r="E709" s="40"/>
      <c r="F709" s="196" t="s">
        <v>622</v>
      </c>
      <c r="G709" s="40"/>
      <c r="H709" s="40"/>
      <c r="I709" s="197"/>
      <c r="J709" s="40"/>
      <c r="K709" s="40"/>
      <c r="L709" s="44"/>
      <c r="M709" s="198"/>
      <c r="N709" s="199"/>
      <c r="O709" s="84"/>
      <c r="P709" s="84"/>
      <c r="Q709" s="84"/>
      <c r="R709" s="84"/>
      <c r="S709" s="84"/>
      <c r="T709" s="85"/>
      <c r="U709" s="38"/>
      <c r="V709" s="38"/>
      <c r="W709" s="38"/>
      <c r="X709" s="38"/>
      <c r="Y709" s="38"/>
      <c r="Z709" s="38"/>
      <c r="AA709" s="38"/>
      <c r="AB709" s="38"/>
      <c r="AC709" s="38"/>
      <c r="AD709" s="38"/>
      <c r="AE709" s="38"/>
      <c r="AT709" s="17" t="s">
        <v>126</v>
      </c>
      <c r="AU709" s="17" t="s">
        <v>82</v>
      </c>
    </row>
    <row r="710" s="2" customFormat="1" ht="16.5" customHeight="1">
      <c r="A710" s="38"/>
      <c r="B710" s="39"/>
      <c r="C710" s="233" t="s">
        <v>869</v>
      </c>
      <c r="D710" s="233" t="s">
        <v>321</v>
      </c>
      <c r="E710" s="235" t="s">
        <v>625</v>
      </c>
      <c r="F710" s="236" t="s">
        <v>626</v>
      </c>
      <c r="G710" s="237" t="s">
        <v>122</v>
      </c>
      <c r="H710" s="238">
        <v>15</v>
      </c>
      <c r="I710" s="239"/>
      <c r="J710" s="240">
        <f>ROUND(I710*H710,2)</f>
        <v>0</v>
      </c>
      <c r="K710" s="236" t="s">
        <v>123</v>
      </c>
      <c r="L710" s="241"/>
      <c r="M710" s="242" t="s">
        <v>19</v>
      </c>
      <c r="N710" s="243" t="s">
        <v>43</v>
      </c>
      <c r="O710" s="84"/>
      <c r="P710" s="191">
        <f>O710*H710</f>
        <v>0</v>
      </c>
      <c r="Q710" s="191">
        <v>0</v>
      </c>
      <c r="R710" s="191">
        <f>Q710*H710</f>
        <v>0</v>
      </c>
      <c r="S710" s="191">
        <v>0</v>
      </c>
      <c r="T710" s="192">
        <f>S710*H710</f>
        <v>0</v>
      </c>
      <c r="U710" s="38"/>
      <c r="V710" s="38"/>
      <c r="W710" s="38"/>
      <c r="X710" s="38"/>
      <c r="Y710" s="38"/>
      <c r="Z710" s="38"/>
      <c r="AA710" s="38"/>
      <c r="AB710" s="38"/>
      <c r="AC710" s="38"/>
      <c r="AD710" s="38"/>
      <c r="AE710" s="38"/>
      <c r="AR710" s="193" t="s">
        <v>145</v>
      </c>
      <c r="AT710" s="193" t="s">
        <v>321</v>
      </c>
      <c r="AU710" s="193" t="s">
        <v>82</v>
      </c>
      <c r="AY710" s="17" t="s">
        <v>125</v>
      </c>
      <c r="BE710" s="194">
        <f>IF(N710="základní",J710,0)</f>
        <v>0</v>
      </c>
      <c r="BF710" s="194">
        <f>IF(N710="snížená",J710,0)</f>
        <v>0</v>
      </c>
      <c r="BG710" s="194">
        <f>IF(N710="zákl. přenesená",J710,0)</f>
        <v>0</v>
      </c>
      <c r="BH710" s="194">
        <f>IF(N710="sníž. přenesená",J710,0)</f>
        <v>0</v>
      </c>
      <c r="BI710" s="194">
        <f>IF(N710="nulová",J710,0)</f>
        <v>0</v>
      </c>
      <c r="BJ710" s="17" t="s">
        <v>80</v>
      </c>
      <c r="BK710" s="194">
        <f>ROUND(I710*H710,2)</f>
        <v>0</v>
      </c>
      <c r="BL710" s="17" t="s">
        <v>124</v>
      </c>
      <c r="BM710" s="193" t="s">
        <v>870</v>
      </c>
    </row>
    <row r="711" s="2" customFormat="1">
      <c r="A711" s="38"/>
      <c r="B711" s="39"/>
      <c r="C711" s="40"/>
      <c r="D711" s="195" t="s">
        <v>126</v>
      </c>
      <c r="E711" s="40"/>
      <c r="F711" s="196" t="s">
        <v>626</v>
      </c>
      <c r="G711" s="40"/>
      <c r="H711" s="40"/>
      <c r="I711" s="197"/>
      <c r="J711" s="40"/>
      <c r="K711" s="40"/>
      <c r="L711" s="44"/>
      <c r="M711" s="198"/>
      <c r="N711" s="199"/>
      <c r="O711" s="84"/>
      <c r="P711" s="84"/>
      <c r="Q711" s="84"/>
      <c r="R711" s="84"/>
      <c r="S711" s="84"/>
      <c r="T711" s="85"/>
      <c r="U711" s="38"/>
      <c r="V711" s="38"/>
      <c r="W711" s="38"/>
      <c r="X711" s="38"/>
      <c r="Y711" s="38"/>
      <c r="Z711" s="38"/>
      <c r="AA711" s="38"/>
      <c r="AB711" s="38"/>
      <c r="AC711" s="38"/>
      <c r="AD711" s="38"/>
      <c r="AE711" s="38"/>
      <c r="AT711" s="17" t="s">
        <v>126</v>
      </c>
      <c r="AU711" s="17" t="s">
        <v>82</v>
      </c>
    </row>
    <row r="712" s="2" customFormat="1" ht="16.5" customHeight="1">
      <c r="A712" s="38"/>
      <c r="B712" s="39"/>
      <c r="C712" s="233" t="s">
        <v>668</v>
      </c>
      <c r="D712" s="233" t="s">
        <v>321</v>
      </c>
      <c r="E712" s="235" t="s">
        <v>629</v>
      </c>
      <c r="F712" s="236" t="s">
        <v>630</v>
      </c>
      <c r="G712" s="237" t="s">
        <v>122</v>
      </c>
      <c r="H712" s="238">
        <v>30</v>
      </c>
      <c r="I712" s="239"/>
      <c r="J712" s="240">
        <f>ROUND(I712*H712,2)</f>
        <v>0</v>
      </c>
      <c r="K712" s="236" t="s">
        <v>123</v>
      </c>
      <c r="L712" s="241"/>
      <c r="M712" s="242" t="s">
        <v>19</v>
      </c>
      <c r="N712" s="243" t="s">
        <v>43</v>
      </c>
      <c r="O712" s="84"/>
      <c r="P712" s="191">
        <f>O712*H712</f>
        <v>0</v>
      </c>
      <c r="Q712" s="191">
        <v>0</v>
      </c>
      <c r="R712" s="191">
        <f>Q712*H712</f>
        <v>0</v>
      </c>
      <c r="S712" s="191">
        <v>0</v>
      </c>
      <c r="T712" s="192">
        <f>S712*H712</f>
        <v>0</v>
      </c>
      <c r="U712" s="38"/>
      <c r="V712" s="38"/>
      <c r="W712" s="38"/>
      <c r="X712" s="38"/>
      <c r="Y712" s="38"/>
      <c r="Z712" s="38"/>
      <c r="AA712" s="38"/>
      <c r="AB712" s="38"/>
      <c r="AC712" s="38"/>
      <c r="AD712" s="38"/>
      <c r="AE712" s="38"/>
      <c r="AR712" s="193" t="s">
        <v>145</v>
      </c>
      <c r="AT712" s="193" t="s">
        <v>321</v>
      </c>
      <c r="AU712" s="193" t="s">
        <v>82</v>
      </c>
      <c r="AY712" s="17" t="s">
        <v>125</v>
      </c>
      <c r="BE712" s="194">
        <f>IF(N712="základní",J712,0)</f>
        <v>0</v>
      </c>
      <c r="BF712" s="194">
        <f>IF(N712="snížená",J712,0)</f>
        <v>0</v>
      </c>
      <c r="BG712" s="194">
        <f>IF(N712="zákl. přenesená",J712,0)</f>
        <v>0</v>
      </c>
      <c r="BH712" s="194">
        <f>IF(N712="sníž. přenesená",J712,0)</f>
        <v>0</v>
      </c>
      <c r="BI712" s="194">
        <f>IF(N712="nulová",J712,0)</f>
        <v>0</v>
      </c>
      <c r="BJ712" s="17" t="s">
        <v>80</v>
      </c>
      <c r="BK712" s="194">
        <f>ROUND(I712*H712,2)</f>
        <v>0</v>
      </c>
      <c r="BL712" s="17" t="s">
        <v>124</v>
      </c>
      <c r="BM712" s="193" t="s">
        <v>871</v>
      </c>
    </row>
    <row r="713" s="2" customFormat="1">
      <c r="A713" s="38"/>
      <c r="B713" s="39"/>
      <c r="C713" s="40"/>
      <c r="D713" s="195" t="s">
        <v>126</v>
      </c>
      <c r="E713" s="40"/>
      <c r="F713" s="196" t="s">
        <v>630</v>
      </c>
      <c r="G713" s="40"/>
      <c r="H713" s="40"/>
      <c r="I713" s="197"/>
      <c r="J713" s="40"/>
      <c r="K713" s="40"/>
      <c r="L713" s="44"/>
      <c r="M713" s="198"/>
      <c r="N713" s="199"/>
      <c r="O713" s="84"/>
      <c r="P713" s="84"/>
      <c r="Q713" s="84"/>
      <c r="R713" s="84"/>
      <c r="S713" s="84"/>
      <c r="T713" s="85"/>
      <c r="U713" s="38"/>
      <c r="V713" s="38"/>
      <c r="W713" s="38"/>
      <c r="X713" s="38"/>
      <c r="Y713" s="38"/>
      <c r="Z713" s="38"/>
      <c r="AA713" s="38"/>
      <c r="AB713" s="38"/>
      <c r="AC713" s="38"/>
      <c r="AD713" s="38"/>
      <c r="AE713" s="38"/>
      <c r="AT713" s="17" t="s">
        <v>126</v>
      </c>
      <c r="AU713" s="17" t="s">
        <v>82</v>
      </c>
    </row>
    <row r="714" s="2" customFormat="1" ht="24.15" customHeight="1">
      <c r="A714" s="38"/>
      <c r="B714" s="39"/>
      <c r="C714" s="233" t="s">
        <v>872</v>
      </c>
      <c r="D714" s="233" t="s">
        <v>321</v>
      </c>
      <c r="E714" s="235" t="s">
        <v>734</v>
      </c>
      <c r="F714" s="236" t="s">
        <v>735</v>
      </c>
      <c r="G714" s="237" t="s">
        <v>122</v>
      </c>
      <c r="H714" s="238">
        <v>2</v>
      </c>
      <c r="I714" s="239"/>
      <c r="J714" s="240">
        <f>ROUND(I714*H714,2)</f>
        <v>0</v>
      </c>
      <c r="K714" s="236" t="s">
        <v>123</v>
      </c>
      <c r="L714" s="241"/>
      <c r="M714" s="242" t="s">
        <v>19</v>
      </c>
      <c r="N714" s="243" t="s">
        <v>43</v>
      </c>
      <c r="O714" s="84"/>
      <c r="P714" s="191">
        <f>O714*H714</f>
        <v>0</v>
      </c>
      <c r="Q714" s="191">
        <v>0</v>
      </c>
      <c r="R714" s="191">
        <f>Q714*H714</f>
        <v>0</v>
      </c>
      <c r="S714" s="191">
        <v>0</v>
      </c>
      <c r="T714" s="192">
        <f>S714*H714</f>
        <v>0</v>
      </c>
      <c r="U714" s="38"/>
      <c r="V714" s="38"/>
      <c r="W714" s="38"/>
      <c r="X714" s="38"/>
      <c r="Y714" s="38"/>
      <c r="Z714" s="38"/>
      <c r="AA714" s="38"/>
      <c r="AB714" s="38"/>
      <c r="AC714" s="38"/>
      <c r="AD714" s="38"/>
      <c r="AE714" s="38"/>
      <c r="AR714" s="193" t="s">
        <v>145</v>
      </c>
      <c r="AT714" s="193" t="s">
        <v>321</v>
      </c>
      <c r="AU714" s="193" t="s">
        <v>82</v>
      </c>
      <c r="AY714" s="17" t="s">
        <v>125</v>
      </c>
      <c r="BE714" s="194">
        <f>IF(N714="základní",J714,0)</f>
        <v>0</v>
      </c>
      <c r="BF714" s="194">
        <f>IF(N714="snížená",J714,0)</f>
        <v>0</v>
      </c>
      <c r="BG714" s="194">
        <f>IF(N714="zákl. přenesená",J714,0)</f>
        <v>0</v>
      </c>
      <c r="BH714" s="194">
        <f>IF(N714="sníž. přenesená",J714,0)</f>
        <v>0</v>
      </c>
      <c r="BI714" s="194">
        <f>IF(N714="nulová",J714,0)</f>
        <v>0</v>
      </c>
      <c r="BJ714" s="17" t="s">
        <v>80</v>
      </c>
      <c r="BK714" s="194">
        <f>ROUND(I714*H714,2)</f>
        <v>0</v>
      </c>
      <c r="BL714" s="17" t="s">
        <v>124</v>
      </c>
      <c r="BM714" s="193" t="s">
        <v>873</v>
      </c>
    </row>
    <row r="715" s="2" customFormat="1">
      <c r="A715" s="38"/>
      <c r="B715" s="39"/>
      <c r="C715" s="40"/>
      <c r="D715" s="195" t="s">
        <v>126</v>
      </c>
      <c r="E715" s="40"/>
      <c r="F715" s="196" t="s">
        <v>735</v>
      </c>
      <c r="G715" s="40"/>
      <c r="H715" s="40"/>
      <c r="I715" s="197"/>
      <c r="J715" s="40"/>
      <c r="K715" s="40"/>
      <c r="L715" s="44"/>
      <c r="M715" s="198"/>
      <c r="N715" s="199"/>
      <c r="O715" s="84"/>
      <c r="P715" s="84"/>
      <c r="Q715" s="84"/>
      <c r="R715" s="84"/>
      <c r="S715" s="84"/>
      <c r="T715" s="85"/>
      <c r="U715" s="38"/>
      <c r="V715" s="38"/>
      <c r="W715" s="38"/>
      <c r="X715" s="38"/>
      <c r="Y715" s="38"/>
      <c r="Z715" s="38"/>
      <c r="AA715" s="38"/>
      <c r="AB715" s="38"/>
      <c r="AC715" s="38"/>
      <c r="AD715" s="38"/>
      <c r="AE715" s="38"/>
      <c r="AT715" s="17" t="s">
        <v>126</v>
      </c>
      <c r="AU715" s="17" t="s">
        <v>82</v>
      </c>
    </row>
    <row r="716" s="2" customFormat="1" ht="21.75" customHeight="1">
      <c r="A716" s="38"/>
      <c r="B716" s="39"/>
      <c r="C716" s="233" t="s">
        <v>671</v>
      </c>
      <c r="D716" s="233" t="s">
        <v>321</v>
      </c>
      <c r="E716" s="235" t="s">
        <v>636</v>
      </c>
      <c r="F716" s="236" t="s">
        <v>637</v>
      </c>
      <c r="G716" s="237" t="s">
        <v>122</v>
      </c>
      <c r="H716" s="238">
        <v>12</v>
      </c>
      <c r="I716" s="239"/>
      <c r="J716" s="240">
        <f>ROUND(I716*H716,2)</f>
        <v>0</v>
      </c>
      <c r="K716" s="236" t="s">
        <v>123</v>
      </c>
      <c r="L716" s="241"/>
      <c r="M716" s="242" t="s">
        <v>19</v>
      </c>
      <c r="N716" s="243" t="s">
        <v>43</v>
      </c>
      <c r="O716" s="84"/>
      <c r="P716" s="191">
        <f>O716*H716</f>
        <v>0</v>
      </c>
      <c r="Q716" s="191">
        <v>0</v>
      </c>
      <c r="R716" s="191">
        <f>Q716*H716</f>
        <v>0</v>
      </c>
      <c r="S716" s="191">
        <v>0</v>
      </c>
      <c r="T716" s="192">
        <f>S716*H716</f>
        <v>0</v>
      </c>
      <c r="U716" s="38"/>
      <c r="V716" s="38"/>
      <c r="W716" s="38"/>
      <c r="X716" s="38"/>
      <c r="Y716" s="38"/>
      <c r="Z716" s="38"/>
      <c r="AA716" s="38"/>
      <c r="AB716" s="38"/>
      <c r="AC716" s="38"/>
      <c r="AD716" s="38"/>
      <c r="AE716" s="38"/>
      <c r="AR716" s="193" t="s">
        <v>145</v>
      </c>
      <c r="AT716" s="193" t="s">
        <v>321</v>
      </c>
      <c r="AU716" s="193" t="s">
        <v>82</v>
      </c>
      <c r="AY716" s="17" t="s">
        <v>125</v>
      </c>
      <c r="BE716" s="194">
        <f>IF(N716="základní",J716,0)</f>
        <v>0</v>
      </c>
      <c r="BF716" s="194">
        <f>IF(N716="snížená",J716,0)</f>
        <v>0</v>
      </c>
      <c r="BG716" s="194">
        <f>IF(N716="zákl. přenesená",J716,0)</f>
        <v>0</v>
      </c>
      <c r="BH716" s="194">
        <f>IF(N716="sníž. přenesená",J716,0)</f>
        <v>0</v>
      </c>
      <c r="BI716" s="194">
        <f>IF(N716="nulová",J716,0)</f>
        <v>0</v>
      </c>
      <c r="BJ716" s="17" t="s">
        <v>80</v>
      </c>
      <c r="BK716" s="194">
        <f>ROUND(I716*H716,2)</f>
        <v>0</v>
      </c>
      <c r="BL716" s="17" t="s">
        <v>124</v>
      </c>
      <c r="BM716" s="193" t="s">
        <v>874</v>
      </c>
    </row>
    <row r="717" s="2" customFormat="1">
      <c r="A717" s="38"/>
      <c r="B717" s="39"/>
      <c r="C717" s="40"/>
      <c r="D717" s="195" t="s">
        <v>126</v>
      </c>
      <c r="E717" s="40"/>
      <c r="F717" s="196" t="s">
        <v>637</v>
      </c>
      <c r="G717" s="40"/>
      <c r="H717" s="40"/>
      <c r="I717" s="197"/>
      <c r="J717" s="40"/>
      <c r="K717" s="40"/>
      <c r="L717" s="44"/>
      <c r="M717" s="198"/>
      <c r="N717" s="199"/>
      <c r="O717" s="84"/>
      <c r="P717" s="84"/>
      <c r="Q717" s="84"/>
      <c r="R717" s="84"/>
      <c r="S717" s="84"/>
      <c r="T717" s="85"/>
      <c r="U717" s="38"/>
      <c r="V717" s="38"/>
      <c r="W717" s="38"/>
      <c r="X717" s="38"/>
      <c r="Y717" s="38"/>
      <c r="Z717" s="38"/>
      <c r="AA717" s="38"/>
      <c r="AB717" s="38"/>
      <c r="AC717" s="38"/>
      <c r="AD717" s="38"/>
      <c r="AE717" s="38"/>
      <c r="AT717" s="17" t="s">
        <v>126</v>
      </c>
      <c r="AU717" s="17" t="s">
        <v>82</v>
      </c>
    </row>
    <row r="718" s="2" customFormat="1" ht="16.5" customHeight="1">
      <c r="A718" s="38"/>
      <c r="B718" s="39"/>
      <c r="C718" s="233" t="s">
        <v>875</v>
      </c>
      <c r="D718" s="233" t="s">
        <v>321</v>
      </c>
      <c r="E718" s="235" t="s">
        <v>639</v>
      </c>
      <c r="F718" s="236" t="s">
        <v>640</v>
      </c>
      <c r="G718" s="237" t="s">
        <v>122</v>
      </c>
      <c r="H718" s="238">
        <v>4</v>
      </c>
      <c r="I718" s="239"/>
      <c r="J718" s="240">
        <f>ROUND(I718*H718,2)</f>
        <v>0</v>
      </c>
      <c r="K718" s="236" t="s">
        <v>123</v>
      </c>
      <c r="L718" s="241"/>
      <c r="M718" s="242" t="s">
        <v>19</v>
      </c>
      <c r="N718" s="243" t="s">
        <v>43</v>
      </c>
      <c r="O718" s="84"/>
      <c r="P718" s="191">
        <f>O718*H718</f>
        <v>0</v>
      </c>
      <c r="Q718" s="191">
        <v>0</v>
      </c>
      <c r="R718" s="191">
        <f>Q718*H718</f>
        <v>0</v>
      </c>
      <c r="S718" s="191">
        <v>0</v>
      </c>
      <c r="T718" s="192">
        <f>S718*H718</f>
        <v>0</v>
      </c>
      <c r="U718" s="38"/>
      <c r="V718" s="38"/>
      <c r="W718" s="38"/>
      <c r="X718" s="38"/>
      <c r="Y718" s="38"/>
      <c r="Z718" s="38"/>
      <c r="AA718" s="38"/>
      <c r="AB718" s="38"/>
      <c r="AC718" s="38"/>
      <c r="AD718" s="38"/>
      <c r="AE718" s="38"/>
      <c r="AR718" s="193" t="s">
        <v>145</v>
      </c>
      <c r="AT718" s="193" t="s">
        <v>321</v>
      </c>
      <c r="AU718" s="193" t="s">
        <v>82</v>
      </c>
      <c r="AY718" s="17" t="s">
        <v>125</v>
      </c>
      <c r="BE718" s="194">
        <f>IF(N718="základní",J718,0)</f>
        <v>0</v>
      </c>
      <c r="BF718" s="194">
        <f>IF(N718="snížená",J718,0)</f>
        <v>0</v>
      </c>
      <c r="BG718" s="194">
        <f>IF(N718="zákl. přenesená",J718,0)</f>
        <v>0</v>
      </c>
      <c r="BH718" s="194">
        <f>IF(N718="sníž. přenesená",J718,0)</f>
        <v>0</v>
      </c>
      <c r="BI718" s="194">
        <f>IF(N718="nulová",J718,0)</f>
        <v>0</v>
      </c>
      <c r="BJ718" s="17" t="s">
        <v>80</v>
      </c>
      <c r="BK718" s="194">
        <f>ROUND(I718*H718,2)</f>
        <v>0</v>
      </c>
      <c r="BL718" s="17" t="s">
        <v>124</v>
      </c>
      <c r="BM718" s="193" t="s">
        <v>876</v>
      </c>
    </row>
    <row r="719" s="2" customFormat="1">
      <c r="A719" s="38"/>
      <c r="B719" s="39"/>
      <c r="C719" s="40"/>
      <c r="D719" s="195" t="s">
        <v>126</v>
      </c>
      <c r="E719" s="40"/>
      <c r="F719" s="196" t="s">
        <v>640</v>
      </c>
      <c r="G719" s="40"/>
      <c r="H719" s="40"/>
      <c r="I719" s="197"/>
      <c r="J719" s="40"/>
      <c r="K719" s="40"/>
      <c r="L719" s="44"/>
      <c r="M719" s="198"/>
      <c r="N719" s="199"/>
      <c r="O719" s="84"/>
      <c r="P719" s="84"/>
      <c r="Q719" s="84"/>
      <c r="R719" s="84"/>
      <c r="S719" s="84"/>
      <c r="T719" s="85"/>
      <c r="U719" s="38"/>
      <c r="V719" s="38"/>
      <c r="W719" s="38"/>
      <c r="X719" s="38"/>
      <c r="Y719" s="38"/>
      <c r="Z719" s="38"/>
      <c r="AA719" s="38"/>
      <c r="AB719" s="38"/>
      <c r="AC719" s="38"/>
      <c r="AD719" s="38"/>
      <c r="AE719" s="38"/>
      <c r="AT719" s="17" t="s">
        <v>126</v>
      </c>
      <c r="AU719" s="17" t="s">
        <v>82</v>
      </c>
    </row>
    <row r="720" s="2" customFormat="1" ht="16.5" customHeight="1">
      <c r="A720" s="38"/>
      <c r="B720" s="39"/>
      <c r="C720" s="233" t="s">
        <v>674</v>
      </c>
      <c r="D720" s="233" t="s">
        <v>321</v>
      </c>
      <c r="E720" s="235" t="s">
        <v>643</v>
      </c>
      <c r="F720" s="236" t="s">
        <v>644</v>
      </c>
      <c r="G720" s="237" t="s">
        <v>122</v>
      </c>
      <c r="H720" s="238">
        <v>1</v>
      </c>
      <c r="I720" s="239"/>
      <c r="J720" s="240">
        <f>ROUND(I720*H720,2)</f>
        <v>0</v>
      </c>
      <c r="K720" s="236" t="s">
        <v>123</v>
      </c>
      <c r="L720" s="241"/>
      <c r="M720" s="242" t="s">
        <v>19</v>
      </c>
      <c r="N720" s="243" t="s">
        <v>43</v>
      </c>
      <c r="O720" s="84"/>
      <c r="P720" s="191">
        <f>O720*H720</f>
        <v>0</v>
      </c>
      <c r="Q720" s="191">
        <v>0</v>
      </c>
      <c r="R720" s="191">
        <f>Q720*H720</f>
        <v>0</v>
      </c>
      <c r="S720" s="191">
        <v>0</v>
      </c>
      <c r="T720" s="192">
        <f>S720*H720</f>
        <v>0</v>
      </c>
      <c r="U720" s="38"/>
      <c r="V720" s="38"/>
      <c r="W720" s="38"/>
      <c r="X720" s="38"/>
      <c r="Y720" s="38"/>
      <c r="Z720" s="38"/>
      <c r="AA720" s="38"/>
      <c r="AB720" s="38"/>
      <c r="AC720" s="38"/>
      <c r="AD720" s="38"/>
      <c r="AE720" s="38"/>
      <c r="AR720" s="193" t="s">
        <v>145</v>
      </c>
      <c r="AT720" s="193" t="s">
        <v>321</v>
      </c>
      <c r="AU720" s="193" t="s">
        <v>82</v>
      </c>
      <c r="AY720" s="17" t="s">
        <v>125</v>
      </c>
      <c r="BE720" s="194">
        <f>IF(N720="základní",J720,0)</f>
        <v>0</v>
      </c>
      <c r="BF720" s="194">
        <f>IF(N720="snížená",J720,0)</f>
        <v>0</v>
      </c>
      <c r="BG720" s="194">
        <f>IF(N720="zákl. přenesená",J720,0)</f>
        <v>0</v>
      </c>
      <c r="BH720" s="194">
        <f>IF(N720="sníž. přenesená",J720,0)</f>
        <v>0</v>
      </c>
      <c r="BI720" s="194">
        <f>IF(N720="nulová",J720,0)</f>
        <v>0</v>
      </c>
      <c r="BJ720" s="17" t="s">
        <v>80</v>
      </c>
      <c r="BK720" s="194">
        <f>ROUND(I720*H720,2)</f>
        <v>0</v>
      </c>
      <c r="BL720" s="17" t="s">
        <v>124</v>
      </c>
      <c r="BM720" s="193" t="s">
        <v>877</v>
      </c>
    </row>
    <row r="721" s="2" customFormat="1">
      <c r="A721" s="38"/>
      <c r="B721" s="39"/>
      <c r="C721" s="40"/>
      <c r="D721" s="195" t="s">
        <v>126</v>
      </c>
      <c r="E721" s="40"/>
      <c r="F721" s="196" t="s">
        <v>644</v>
      </c>
      <c r="G721" s="40"/>
      <c r="H721" s="40"/>
      <c r="I721" s="197"/>
      <c r="J721" s="40"/>
      <c r="K721" s="40"/>
      <c r="L721" s="44"/>
      <c r="M721" s="198"/>
      <c r="N721" s="199"/>
      <c r="O721" s="84"/>
      <c r="P721" s="84"/>
      <c r="Q721" s="84"/>
      <c r="R721" s="84"/>
      <c r="S721" s="84"/>
      <c r="T721" s="85"/>
      <c r="U721" s="38"/>
      <c r="V721" s="38"/>
      <c r="W721" s="38"/>
      <c r="X721" s="38"/>
      <c r="Y721" s="38"/>
      <c r="Z721" s="38"/>
      <c r="AA721" s="38"/>
      <c r="AB721" s="38"/>
      <c r="AC721" s="38"/>
      <c r="AD721" s="38"/>
      <c r="AE721" s="38"/>
      <c r="AT721" s="17" t="s">
        <v>126</v>
      </c>
      <c r="AU721" s="17" t="s">
        <v>82</v>
      </c>
    </row>
    <row r="722" s="2" customFormat="1" ht="16.5" customHeight="1">
      <c r="A722" s="38"/>
      <c r="B722" s="39"/>
      <c r="C722" s="233" t="s">
        <v>878</v>
      </c>
      <c r="D722" s="233" t="s">
        <v>321</v>
      </c>
      <c r="E722" s="235" t="s">
        <v>646</v>
      </c>
      <c r="F722" s="236" t="s">
        <v>647</v>
      </c>
      <c r="G722" s="237" t="s">
        <v>122</v>
      </c>
      <c r="H722" s="238">
        <v>1</v>
      </c>
      <c r="I722" s="239"/>
      <c r="J722" s="240">
        <f>ROUND(I722*H722,2)</f>
        <v>0</v>
      </c>
      <c r="K722" s="236" t="s">
        <v>123</v>
      </c>
      <c r="L722" s="241"/>
      <c r="M722" s="242" t="s">
        <v>19</v>
      </c>
      <c r="N722" s="243" t="s">
        <v>43</v>
      </c>
      <c r="O722" s="84"/>
      <c r="P722" s="191">
        <f>O722*H722</f>
        <v>0</v>
      </c>
      <c r="Q722" s="191">
        <v>0</v>
      </c>
      <c r="R722" s="191">
        <f>Q722*H722</f>
        <v>0</v>
      </c>
      <c r="S722" s="191">
        <v>0</v>
      </c>
      <c r="T722" s="192">
        <f>S722*H722</f>
        <v>0</v>
      </c>
      <c r="U722" s="38"/>
      <c r="V722" s="38"/>
      <c r="W722" s="38"/>
      <c r="X722" s="38"/>
      <c r="Y722" s="38"/>
      <c r="Z722" s="38"/>
      <c r="AA722" s="38"/>
      <c r="AB722" s="38"/>
      <c r="AC722" s="38"/>
      <c r="AD722" s="38"/>
      <c r="AE722" s="38"/>
      <c r="AR722" s="193" t="s">
        <v>145</v>
      </c>
      <c r="AT722" s="193" t="s">
        <v>321</v>
      </c>
      <c r="AU722" s="193" t="s">
        <v>82</v>
      </c>
      <c r="AY722" s="17" t="s">
        <v>125</v>
      </c>
      <c r="BE722" s="194">
        <f>IF(N722="základní",J722,0)</f>
        <v>0</v>
      </c>
      <c r="BF722" s="194">
        <f>IF(N722="snížená",J722,0)</f>
        <v>0</v>
      </c>
      <c r="BG722" s="194">
        <f>IF(N722="zákl. přenesená",J722,0)</f>
        <v>0</v>
      </c>
      <c r="BH722" s="194">
        <f>IF(N722="sníž. přenesená",J722,0)</f>
        <v>0</v>
      </c>
      <c r="BI722" s="194">
        <f>IF(N722="nulová",J722,0)</f>
        <v>0</v>
      </c>
      <c r="BJ722" s="17" t="s">
        <v>80</v>
      </c>
      <c r="BK722" s="194">
        <f>ROUND(I722*H722,2)</f>
        <v>0</v>
      </c>
      <c r="BL722" s="17" t="s">
        <v>124</v>
      </c>
      <c r="BM722" s="193" t="s">
        <v>879</v>
      </c>
    </row>
    <row r="723" s="2" customFormat="1">
      <c r="A723" s="38"/>
      <c r="B723" s="39"/>
      <c r="C723" s="40"/>
      <c r="D723" s="195" t="s">
        <v>126</v>
      </c>
      <c r="E723" s="40"/>
      <c r="F723" s="196" t="s">
        <v>647</v>
      </c>
      <c r="G723" s="40"/>
      <c r="H723" s="40"/>
      <c r="I723" s="197"/>
      <c r="J723" s="40"/>
      <c r="K723" s="40"/>
      <c r="L723" s="44"/>
      <c r="M723" s="198"/>
      <c r="N723" s="199"/>
      <c r="O723" s="84"/>
      <c r="P723" s="84"/>
      <c r="Q723" s="84"/>
      <c r="R723" s="84"/>
      <c r="S723" s="84"/>
      <c r="T723" s="85"/>
      <c r="U723" s="38"/>
      <c r="V723" s="38"/>
      <c r="W723" s="38"/>
      <c r="X723" s="38"/>
      <c r="Y723" s="38"/>
      <c r="Z723" s="38"/>
      <c r="AA723" s="38"/>
      <c r="AB723" s="38"/>
      <c r="AC723" s="38"/>
      <c r="AD723" s="38"/>
      <c r="AE723" s="38"/>
      <c r="AT723" s="17" t="s">
        <v>126</v>
      </c>
      <c r="AU723" s="17" t="s">
        <v>82</v>
      </c>
    </row>
    <row r="724" s="2" customFormat="1" ht="62.7" customHeight="1">
      <c r="A724" s="38"/>
      <c r="B724" s="39"/>
      <c r="C724" s="182" t="s">
        <v>677</v>
      </c>
      <c r="D724" s="182" t="s">
        <v>119</v>
      </c>
      <c r="E724" s="183" t="s">
        <v>650</v>
      </c>
      <c r="F724" s="184" t="s">
        <v>651</v>
      </c>
      <c r="G724" s="185" t="s">
        <v>144</v>
      </c>
      <c r="H724" s="186">
        <v>2.8300000000000001</v>
      </c>
      <c r="I724" s="187"/>
      <c r="J724" s="188">
        <f>ROUND(I724*H724,2)</f>
        <v>0</v>
      </c>
      <c r="K724" s="184" t="s">
        <v>123</v>
      </c>
      <c r="L724" s="44"/>
      <c r="M724" s="189" t="s">
        <v>19</v>
      </c>
      <c r="N724" s="190" t="s">
        <v>43</v>
      </c>
      <c r="O724" s="84"/>
      <c r="P724" s="191">
        <f>O724*H724</f>
        <v>0</v>
      </c>
      <c r="Q724" s="191">
        <v>0</v>
      </c>
      <c r="R724" s="191">
        <f>Q724*H724</f>
        <v>0</v>
      </c>
      <c r="S724" s="191">
        <v>0</v>
      </c>
      <c r="T724" s="192">
        <f>S724*H724</f>
        <v>0</v>
      </c>
      <c r="U724" s="38"/>
      <c r="V724" s="38"/>
      <c r="W724" s="38"/>
      <c r="X724" s="38"/>
      <c r="Y724" s="38"/>
      <c r="Z724" s="38"/>
      <c r="AA724" s="38"/>
      <c r="AB724" s="38"/>
      <c r="AC724" s="38"/>
      <c r="AD724" s="38"/>
      <c r="AE724" s="38"/>
      <c r="AR724" s="193" t="s">
        <v>124</v>
      </c>
      <c r="AT724" s="193" t="s">
        <v>119</v>
      </c>
      <c r="AU724" s="193" t="s">
        <v>82</v>
      </c>
      <c r="AY724" s="17" t="s">
        <v>125</v>
      </c>
      <c r="BE724" s="194">
        <f>IF(N724="základní",J724,0)</f>
        <v>0</v>
      </c>
      <c r="BF724" s="194">
        <f>IF(N724="snížená",J724,0)</f>
        <v>0</v>
      </c>
      <c r="BG724" s="194">
        <f>IF(N724="zákl. přenesená",J724,0)</f>
        <v>0</v>
      </c>
      <c r="BH724" s="194">
        <f>IF(N724="sníž. přenesená",J724,0)</f>
        <v>0</v>
      </c>
      <c r="BI724" s="194">
        <f>IF(N724="nulová",J724,0)</f>
        <v>0</v>
      </c>
      <c r="BJ724" s="17" t="s">
        <v>80</v>
      </c>
      <c r="BK724" s="194">
        <f>ROUND(I724*H724,2)</f>
        <v>0</v>
      </c>
      <c r="BL724" s="17" t="s">
        <v>124</v>
      </c>
      <c r="BM724" s="193" t="s">
        <v>880</v>
      </c>
    </row>
    <row r="725" s="2" customFormat="1">
      <c r="A725" s="38"/>
      <c r="B725" s="39"/>
      <c r="C725" s="40"/>
      <c r="D725" s="195" t="s">
        <v>126</v>
      </c>
      <c r="E725" s="40"/>
      <c r="F725" s="196" t="s">
        <v>651</v>
      </c>
      <c r="G725" s="40"/>
      <c r="H725" s="40"/>
      <c r="I725" s="197"/>
      <c r="J725" s="40"/>
      <c r="K725" s="40"/>
      <c r="L725" s="44"/>
      <c r="M725" s="198"/>
      <c r="N725" s="199"/>
      <c r="O725" s="84"/>
      <c r="P725" s="84"/>
      <c r="Q725" s="84"/>
      <c r="R725" s="84"/>
      <c r="S725" s="84"/>
      <c r="T725" s="85"/>
      <c r="U725" s="38"/>
      <c r="V725" s="38"/>
      <c r="W725" s="38"/>
      <c r="X725" s="38"/>
      <c r="Y725" s="38"/>
      <c r="Z725" s="38"/>
      <c r="AA725" s="38"/>
      <c r="AB725" s="38"/>
      <c r="AC725" s="38"/>
      <c r="AD725" s="38"/>
      <c r="AE725" s="38"/>
      <c r="AT725" s="17" t="s">
        <v>126</v>
      </c>
      <c r="AU725" s="17" t="s">
        <v>82</v>
      </c>
    </row>
    <row r="726" s="2" customFormat="1" ht="62.7" customHeight="1">
      <c r="A726" s="38"/>
      <c r="B726" s="39"/>
      <c r="C726" s="182" t="s">
        <v>881</v>
      </c>
      <c r="D726" s="182" t="s">
        <v>119</v>
      </c>
      <c r="E726" s="183" t="s">
        <v>653</v>
      </c>
      <c r="F726" s="184" t="s">
        <v>654</v>
      </c>
      <c r="G726" s="185" t="s">
        <v>144</v>
      </c>
      <c r="H726" s="186">
        <v>198.114</v>
      </c>
      <c r="I726" s="187"/>
      <c r="J726" s="188">
        <f>ROUND(I726*H726,2)</f>
        <v>0</v>
      </c>
      <c r="K726" s="184" t="s">
        <v>123</v>
      </c>
      <c r="L726" s="44"/>
      <c r="M726" s="189" t="s">
        <v>19</v>
      </c>
      <c r="N726" s="190" t="s">
        <v>43</v>
      </c>
      <c r="O726" s="84"/>
      <c r="P726" s="191">
        <f>O726*H726</f>
        <v>0</v>
      </c>
      <c r="Q726" s="191">
        <v>0</v>
      </c>
      <c r="R726" s="191">
        <f>Q726*H726</f>
        <v>0</v>
      </c>
      <c r="S726" s="191">
        <v>0</v>
      </c>
      <c r="T726" s="192">
        <f>S726*H726</f>
        <v>0</v>
      </c>
      <c r="U726" s="38"/>
      <c r="V726" s="38"/>
      <c r="W726" s="38"/>
      <c r="X726" s="38"/>
      <c r="Y726" s="38"/>
      <c r="Z726" s="38"/>
      <c r="AA726" s="38"/>
      <c r="AB726" s="38"/>
      <c r="AC726" s="38"/>
      <c r="AD726" s="38"/>
      <c r="AE726" s="38"/>
      <c r="AR726" s="193" t="s">
        <v>124</v>
      </c>
      <c r="AT726" s="193" t="s">
        <v>119</v>
      </c>
      <c r="AU726" s="193" t="s">
        <v>82</v>
      </c>
      <c r="AY726" s="17" t="s">
        <v>125</v>
      </c>
      <c r="BE726" s="194">
        <f>IF(N726="základní",J726,0)</f>
        <v>0</v>
      </c>
      <c r="BF726" s="194">
        <f>IF(N726="snížená",J726,0)</f>
        <v>0</v>
      </c>
      <c r="BG726" s="194">
        <f>IF(N726="zákl. přenesená",J726,0)</f>
        <v>0</v>
      </c>
      <c r="BH726" s="194">
        <f>IF(N726="sníž. přenesená",J726,0)</f>
        <v>0</v>
      </c>
      <c r="BI726" s="194">
        <f>IF(N726="nulová",J726,0)</f>
        <v>0</v>
      </c>
      <c r="BJ726" s="17" t="s">
        <v>80</v>
      </c>
      <c r="BK726" s="194">
        <f>ROUND(I726*H726,2)</f>
        <v>0</v>
      </c>
      <c r="BL726" s="17" t="s">
        <v>124</v>
      </c>
      <c r="BM726" s="193" t="s">
        <v>882</v>
      </c>
    </row>
    <row r="727" s="2" customFormat="1">
      <c r="A727" s="38"/>
      <c r="B727" s="39"/>
      <c r="C727" s="40"/>
      <c r="D727" s="195" t="s">
        <v>126</v>
      </c>
      <c r="E727" s="40"/>
      <c r="F727" s="196" t="s">
        <v>654</v>
      </c>
      <c r="G727" s="40"/>
      <c r="H727" s="40"/>
      <c r="I727" s="197"/>
      <c r="J727" s="40"/>
      <c r="K727" s="40"/>
      <c r="L727" s="44"/>
      <c r="M727" s="198"/>
      <c r="N727" s="199"/>
      <c r="O727" s="84"/>
      <c r="P727" s="84"/>
      <c r="Q727" s="84"/>
      <c r="R727" s="84"/>
      <c r="S727" s="84"/>
      <c r="T727" s="85"/>
      <c r="U727" s="38"/>
      <c r="V727" s="38"/>
      <c r="W727" s="38"/>
      <c r="X727" s="38"/>
      <c r="Y727" s="38"/>
      <c r="Z727" s="38"/>
      <c r="AA727" s="38"/>
      <c r="AB727" s="38"/>
      <c r="AC727" s="38"/>
      <c r="AD727" s="38"/>
      <c r="AE727" s="38"/>
      <c r="AT727" s="17" t="s">
        <v>126</v>
      </c>
      <c r="AU727" s="17" t="s">
        <v>82</v>
      </c>
    </row>
    <row r="728" s="2" customFormat="1" ht="37.8" customHeight="1">
      <c r="A728" s="38"/>
      <c r="B728" s="39"/>
      <c r="C728" s="182" t="s">
        <v>679</v>
      </c>
      <c r="D728" s="182" t="s">
        <v>119</v>
      </c>
      <c r="E728" s="183" t="s">
        <v>540</v>
      </c>
      <c r="F728" s="184" t="s">
        <v>541</v>
      </c>
      <c r="G728" s="185" t="s">
        <v>133</v>
      </c>
      <c r="H728" s="186">
        <v>32</v>
      </c>
      <c r="I728" s="187"/>
      <c r="J728" s="188">
        <f>ROUND(I728*H728,2)</f>
        <v>0</v>
      </c>
      <c r="K728" s="184" t="s">
        <v>123</v>
      </c>
      <c r="L728" s="44"/>
      <c r="M728" s="189" t="s">
        <v>19</v>
      </c>
      <c r="N728" s="190" t="s">
        <v>43</v>
      </c>
      <c r="O728" s="84"/>
      <c r="P728" s="191">
        <f>O728*H728</f>
        <v>0</v>
      </c>
      <c r="Q728" s="191">
        <v>0</v>
      </c>
      <c r="R728" s="191">
        <f>Q728*H728</f>
        <v>0</v>
      </c>
      <c r="S728" s="191">
        <v>0</v>
      </c>
      <c r="T728" s="192">
        <f>S728*H728</f>
        <v>0</v>
      </c>
      <c r="U728" s="38"/>
      <c r="V728" s="38"/>
      <c r="W728" s="38"/>
      <c r="X728" s="38"/>
      <c r="Y728" s="38"/>
      <c r="Z728" s="38"/>
      <c r="AA728" s="38"/>
      <c r="AB728" s="38"/>
      <c r="AC728" s="38"/>
      <c r="AD728" s="38"/>
      <c r="AE728" s="38"/>
      <c r="AR728" s="193" t="s">
        <v>124</v>
      </c>
      <c r="AT728" s="193" t="s">
        <v>119</v>
      </c>
      <c r="AU728" s="193" t="s">
        <v>82</v>
      </c>
      <c r="AY728" s="17" t="s">
        <v>125</v>
      </c>
      <c r="BE728" s="194">
        <f>IF(N728="základní",J728,0)</f>
        <v>0</v>
      </c>
      <c r="BF728" s="194">
        <f>IF(N728="snížená",J728,0)</f>
        <v>0</v>
      </c>
      <c r="BG728" s="194">
        <f>IF(N728="zákl. přenesená",J728,0)</f>
        <v>0</v>
      </c>
      <c r="BH728" s="194">
        <f>IF(N728="sníž. přenesená",J728,0)</f>
        <v>0</v>
      </c>
      <c r="BI728" s="194">
        <f>IF(N728="nulová",J728,0)</f>
        <v>0</v>
      </c>
      <c r="BJ728" s="17" t="s">
        <v>80</v>
      </c>
      <c r="BK728" s="194">
        <f>ROUND(I728*H728,2)</f>
        <v>0</v>
      </c>
      <c r="BL728" s="17" t="s">
        <v>124</v>
      </c>
      <c r="BM728" s="193" t="s">
        <v>883</v>
      </c>
    </row>
    <row r="729" s="2" customFormat="1">
      <c r="A729" s="38"/>
      <c r="B729" s="39"/>
      <c r="C729" s="40"/>
      <c r="D729" s="195" t="s">
        <v>126</v>
      </c>
      <c r="E729" s="40"/>
      <c r="F729" s="196" t="s">
        <v>541</v>
      </c>
      <c r="G729" s="40"/>
      <c r="H729" s="40"/>
      <c r="I729" s="197"/>
      <c r="J729" s="40"/>
      <c r="K729" s="40"/>
      <c r="L729" s="44"/>
      <c r="M729" s="198"/>
      <c r="N729" s="199"/>
      <c r="O729" s="84"/>
      <c r="P729" s="84"/>
      <c r="Q729" s="84"/>
      <c r="R729" s="84"/>
      <c r="S729" s="84"/>
      <c r="T729" s="85"/>
      <c r="U729" s="38"/>
      <c r="V729" s="38"/>
      <c r="W729" s="38"/>
      <c r="X729" s="38"/>
      <c r="Y729" s="38"/>
      <c r="Z729" s="38"/>
      <c r="AA729" s="38"/>
      <c r="AB729" s="38"/>
      <c r="AC729" s="38"/>
      <c r="AD729" s="38"/>
      <c r="AE729" s="38"/>
      <c r="AT729" s="17" t="s">
        <v>126</v>
      </c>
      <c r="AU729" s="17" t="s">
        <v>82</v>
      </c>
    </row>
    <row r="730" s="11" customFormat="1">
      <c r="A730" s="11"/>
      <c r="B730" s="200"/>
      <c r="C730" s="201"/>
      <c r="D730" s="195" t="s">
        <v>135</v>
      </c>
      <c r="E730" s="202" t="s">
        <v>19</v>
      </c>
      <c r="F730" s="203" t="s">
        <v>884</v>
      </c>
      <c r="G730" s="201"/>
      <c r="H730" s="204">
        <v>32</v>
      </c>
      <c r="I730" s="205"/>
      <c r="J730" s="201"/>
      <c r="K730" s="201"/>
      <c r="L730" s="206"/>
      <c r="M730" s="207"/>
      <c r="N730" s="208"/>
      <c r="O730" s="208"/>
      <c r="P730" s="208"/>
      <c r="Q730" s="208"/>
      <c r="R730" s="208"/>
      <c r="S730" s="208"/>
      <c r="T730" s="209"/>
      <c r="U730" s="11"/>
      <c r="V730" s="11"/>
      <c r="W730" s="11"/>
      <c r="X730" s="11"/>
      <c r="Y730" s="11"/>
      <c r="Z730" s="11"/>
      <c r="AA730" s="11"/>
      <c r="AB730" s="11"/>
      <c r="AC730" s="11"/>
      <c r="AD730" s="11"/>
      <c r="AE730" s="11"/>
      <c r="AT730" s="210" t="s">
        <v>135</v>
      </c>
      <c r="AU730" s="210" t="s">
        <v>82</v>
      </c>
      <c r="AV730" s="11" t="s">
        <v>82</v>
      </c>
      <c r="AW730" s="11" t="s">
        <v>33</v>
      </c>
      <c r="AX730" s="11" t="s">
        <v>72</v>
      </c>
      <c r="AY730" s="210" t="s">
        <v>125</v>
      </c>
    </row>
    <row r="731" s="13" customFormat="1">
      <c r="A731" s="13"/>
      <c r="B731" s="221"/>
      <c r="C731" s="222"/>
      <c r="D731" s="195" t="s">
        <v>135</v>
      </c>
      <c r="E731" s="223" t="s">
        <v>19</v>
      </c>
      <c r="F731" s="224" t="s">
        <v>141</v>
      </c>
      <c r="G731" s="222"/>
      <c r="H731" s="225">
        <v>32</v>
      </c>
      <c r="I731" s="226"/>
      <c r="J731" s="222"/>
      <c r="K731" s="222"/>
      <c r="L731" s="227"/>
      <c r="M731" s="228"/>
      <c r="N731" s="229"/>
      <c r="O731" s="229"/>
      <c r="P731" s="229"/>
      <c r="Q731" s="229"/>
      <c r="R731" s="229"/>
      <c r="S731" s="229"/>
      <c r="T731" s="230"/>
      <c r="U731" s="13"/>
      <c r="V731" s="13"/>
      <c r="W731" s="13"/>
      <c r="X731" s="13"/>
      <c r="Y731" s="13"/>
      <c r="Z731" s="13"/>
      <c r="AA731" s="13"/>
      <c r="AB731" s="13"/>
      <c r="AC731" s="13"/>
      <c r="AD731" s="13"/>
      <c r="AE731" s="13"/>
      <c r="AT731" s="231" t="s">
        <v>135</v>
      </c>
      <c r="AU731" s="231" t="s">
        <v>82</v>
      </c>
      <c r="AV731" s="13" t="s">
        <v>124</v>
      </c>
      <c r="AW731" s="13" t="s">
        <v>33</v>
      </c>
      <c r="AX731" s="13" t="s">
        <v>80</v>
      </c>
      <c r="AY731" s="231" t="s">
        <v>125</v>
      </c>
    </row>
    <row r="732" s="2" customFormat="1" ht="24.15" customHeight="1">
      <c r="A732" s="38"/>
      <c r="B732" s="39"/>
      <c r="C732" s="233" t="s">
        <v>885</v>
      </c>
      <c r="D732" s="233" t="s">
        <v>321</v>
      </c>
      <c r="E732" s="235" t="s">
        <v>543</v>
      </c>
      <c r="F732" s="236" t="s">
        <v>544</v>
      </c>
      <c r="G732" s="237" t="s">
        <v>144</v>
      </c>
      <c r="H732" s="238">
        <v>4.7999999999999998</v>
      </c>
      <c r="I732" s="239"/>
      <c r="J732" s="240">
        <f>ROUND(I732*H732,2)</f>
        <v>0</v>
      </c>
      <c r="K732" s="236" t="s">
        <v>123</v>
      </c>
      <c r="L732" s="241"/>
      <c r="M732" s="242" t="s">
        <v>19</v>
      </c>
      <c r="N732" s="243" t="s">
        <v>43</v>
      </c>
      <c r="O732" s="84"/>
      <c r="P732" s="191">
        <f>O732*H732</f>
        <v>0</v>
      </c>
      <c r="Q732" s="191">
        <v>0</v>
      </c>
      <c r="R732" s="191">
        <f>Q732*H732</f>
        <v>0</v>
      </c>
      <c r="S732" s="191">
        <v>0</v>
      </c>
      <c r="T732" s="192">
        <f>S732*H732</f>
        <v>0</v>
      </c>
      <c r="U732" s="38"/>
      <c r="V732" s="38"/>
      <c r="W732" s="38"/>
      <c r="X732" s="38"/>
      <c r="Y732" s="38"/>
      <c r="Z732" s="38"/>
      <c r="AA732" s="38"/>
      <c r="AB732" s="38"/>
      <c r="AC732" s="38"/>
      <c r="AD732" s="38"/>
      <c r="AE732" s="38"/>
      <c r="AR732" s="193" t="s">
        <v>145</v>
      </c>
      <c r="AT732" s="193" t="s">
        <v>321</v>
      </c>
      <c r="AU732" s="193" t="s">
        <v>82</v>
      </c>
      <c r="AY732" s="17" t="s">
        <v>125</v>
      </c>
      <c r="BE732" s="194">
        <f>IF(N732="základní",J732,0)</f>
        <v>0</v>
      </c>
      <c r="BF732" s="194">
        <f>IF(N732="snížená",J732,0)</f>
        <v>0</v>
      </c>
      <c r="BG732" s="194">
        <f>IF(N732="zákl. přenesená",J732,0)</f>
        <v>0</v>
      </c>
      <c r="BH732" s="194">
        <f>IF(N732="sníž. přenesená",J732,0)</f>
        <v>0</v>
      </c>
      <c r="BI732" s="194">
        <f>IF(N732="nulová",J732,0)</f>
        <v>0</v>
      </c>
      <c r="BJ732" s="17" t="s">
        <v>80</v>
      </c>
      <c r="BK732" s="194">
        <f>ROUND(I732*H732,2)</f>
        <v>0</v>
      </c>
      <c r="BL732" s="17" t="s">
        <v>124</v>
      </c>
      <c r="BM732" s="193" t="s">
        <v>886</v>
      </c>
    </row>
    <row r="733" s="2" customFormat="1">
      <c r="A733" s="38"/>
      <c r="B733" s="39"/>
      <c r="C733" s="40"/>
      <c r="D733" s="195" t="s">
        <v>126</v>
      </c>
      <c r="E733" s="40"/>
      <c r="F733" s="196" t="s">
        <v>544</v>
      </c>
      <c r="G733" s="40"/>
      <c r="H733" s="40"/>
      <c r="I733" s="197"/>
      <c r="J733" s="40"/>
      <c r="K733" s="40"/>
      <c r="L733" s="44"/>
      <c r="M733" s="198"/>
      <c r="N733" s="199"/>
      <c r="O733" s="84"/>
      <c r="P733" s="84"/>
      <c r="Q733" s="84"/>
      <c r="R733" s="84"/>
      <c r="S733" s="84"/>
      <c r="T733" s="85"/>
      <c r="U733" s="38"/>
      <c r="V733" s="38"/>
      <c r="W733" s="38"/>
      <c r="X733" s="38"/>
      <c r="Y733" s="38"/>
      <c r="Z733" s="38"/>
      <c r="AA733" s="38"/>
      <c r="AB733" s="38"/>
      <c r="AC733" s="38"/>
      <c r="AD733" s="38"/>
      <c r="AE733" s="38"/>
      <c r="AT733" s="17" t="s">
        <v>126</v>
      </c>
      <c r="AU733" s="17" t="s">
        <v>82</v>
      </c>
    </row>
    <row r="734" s="11" customFormat="1">
      <c r="A734" s="11"/>
      <c r="B734" s="200"/>
      <c r="C734" s="201"/>
      <c r="D734" s="195" t="s">
        <v>135</v>
      </c>
      <c r="E734" s="202" t="s">
        <v>19</v>
      </c>
      <c r="F734" s="203" t="s">
        <v>887</v>
      </c>
      <c r="G734" s="201"/>
      <c r="H734" s="204">
        <v>4.7999999999999998</v>
      </c>
      <c r="I734" s="205"/>
      <c r="J734" s="201"/>
      <c r="K734" s="201"/>
      <c r="L734" s="206"/>
      <c r="M734" s="207"/>
      <c r="N734" s="208"/>
      <c r="O734" s="208"/>
      <c r="P734" s="208"/>
      <c r="Q734" s="208"/>
      <c r="R734" s="208"/>
      <c r="S734" s="208"/>
      <c r="T734" s="209"/>
      <c r="U734" s="11"/>
      <c r="V734" s="11"/>
      <c r="W734" s="11"/>
      <c r="X734" s="11"/>
      <c r="Y734" s="11"/>
      <c r="Z734" s="11"/>
      <c r="AA734" s="11"/>
      <c r="AB734" s="11"/>
      <c r="AC734" s="11"/>
      <c r="AD734" s="11"/>
      <c r="AE734" s="11"/>
      <c r="AT734" s="210" t="s">
        <v>135</v>
      </c>
      <c r="AU734" s="210" t="s">
        <v>82</v>
      </c>
      <c r="AV734" s="11" t="s">
        <v>82</v>
      </c>
      <c r="AW734" s="11" t="s">
        <v>33</v>
      </c>
      <c r="AX734" s="11" t="s">
        <v>72</v>
      </c>
      <c r="AY734" s="210" t="s">
        <v>125</v>
      </c>
    </row>
    <row r="735" s="13" customFormat="1">
      <c r="A735" s="13"/>
      <c r="B735" s="221"/>
      <c r="C735" s="222"/>
      <c r="D735" s="195" t="s">
        <v>135</v>
      </c>
      <c r="E735" s="223" t="s">
        <v>19</v>
      </c>
      <c r="F735" s="224" t="s">
        <v>141</v>
      </c>
      <c r="G735" s="222"/>
      <c r="H735" s="225">
        <v>4.7999999999999998</v>
      </c>
      <c r="I735" s="226"/>
      <c r="J735" s="222"/>
      <c r="K735" s="222"/>
      <c r="L735" s="227"/>
      <c r="M735" s="228"/>
      <c r="N735" s="229"/>
      <c r="O735" s="229"/>
      <c r="P735" s="229"/>
      <c r="Q735" s="229"/>
      <c r="R735" s="229"/>
      <c r="S735" s="229"/>
      <c r="T735" s="230"/>
      <c r="U735" s="13"/>
      <c r="V735" s="13"/>
      <c r="W735" s="13"/>
      <c r="X735" s="13"/>
      <c r="Y735" s="13"/>
      <c r="Z735" s="13"/>
      <c r="AA735" s="13"/>
      <c r="AB735" s="13"/>
      <c r="AC735" s="13"/>
      <c r="AD735" s="13"/>
      <c r="AE735" s="13"/>
      <c r="AT735" s="231" t="s">
        <v>135</v>
      </c>
      <c r="AU735" s="231" t="s">
        <v>82</v>
      </c>
      <c r="AV735" s="13" t="s">
        <v>124</v>
      </c>
      <c r="AW735" s="13" t="s">
        <v>33</v>
      </c>
      <c r="AX735" s="13" t="s">
        <v>80</v>
      </c>
      <c r="AY735" s="231" t="s">
        <v>125</v>
      </c>
    </row>
    <row r="736" s="2" customFormat="1" ht="21.75" customHeight="1">
      <c r="A736" s="38"/>
      <c r="B736" s="39"/>
      <c r="C736" s="233" t="s">
        <v>682</v>
      </c>
      <c r="D736" s="233" t="s">
        <v>321</v>
      </c>
      <c r="E736" s="235" t="s">
        <v>546</v>
      </c>
      <c r="F736" s="236" t="s">
        <v>547</v>
      </c>
      <c r="G736" s="237" t="s">
        <v>144</v>
      </c>
      <c r="H736" s="238">
        <v>4.7999999999999998</v>
      </c>
      <c r="I736" s="239"/>
      <c r="J736" s="240">
        <f>ROUND(I736*H736,2)</f>
        <v>0</v>
      </c>
      <c r="K736" s="236" t="s">
        <v>123</v>
      </c>
      <c r="L736" s="241"/>
      <c r="M736" s="242" t="s">
        <v>19</v>
      </c>
      <c r="N736" s="243" t="s">
        <v>43</v>
      </c>
      <c r="O736" s="84"/>
      <c r="P736" s="191">
        <f>O736*H736</f>
        <v>0</v>
      </c>
      <c r="Q736" s="191">
        <v>0</v>
      </c>
      <c r="R736" s="191">
        <f>Q736*H736</f>
        <v>0</v>
      </c>
      <c r="S736" s="191">
        <v>0</v>
      </c>
      <c r="T736" s="192">
        <f>S736*H736</f>
        <v>0</v>
      </c>
      <c r="U736" s="38"/>
      <c r="V736" s="38"/>
      <c r="W736" s="38"/>
      <c r="X736" s="38"/>
      <c r="Y736" s="38"/>
      <c r="Z736" s="38"/>
      <c r="AA736" s="38"/>
      <c r="AB736" s="38"/>
      <c r="AC736" s="38"/>
      <c r="AD736" s="38"/>
      <c r="AE736" s="38"/>
      <c r="AR736" s="193" t="s">
        <v>145</v>
      </c>
      <c r="AT736" s="193" t="s">
        <v>321</v>
      </c>
      <c r="AU736" s="193" t="s">
        <v>82</v>
      </c>
      <c r="AY736" s="17" t="s">
        <v>125</v>
      </c>
      <c r="BE736" s="194">
        <f>IF(N736="základní",J736,0)</f>
        <v>0</v>
      </c>
      <c r="BF736" s="194">
        <f>IF(N736="snížená",J736,0)</f>
        <v>0</v>
      </c>
      <c r="BG736" s="194">
        <f>IF(N736="zákl. přenesená",J736,0)</f>
        <v>0</v>
      </c>
      <c r="BH736" s="194">
        <f>IF(N736="sníž. přenesená",J736,0)</f>
        <v>0</v>
      </c>
      <c r="BI736" s="194">
        <f>IF(N736="nulová",J736,0)</f>
        <v>0</v>
      </c>
      <c r="BJ736" s="17" t="s">
        <v>80</v>
      </c>
      <c r="BK736" s="194">
        <f>ROUND(I736*H736,2)</f>
        <v>0</v>
      </c>
      <c r="BL736" s="17" t="s">
        <v>124</v>
      </c>
      <c r="BM736" s="193" t="s">
        <v>888</v>
      </c>
    </row>
    <row r="737" s="2" customFormat="1">
      <c r="A737" s="38"/>
      <c r="B737" s="39"/>
      <c r="C737" s="40"/>
      <c r="D737" s="195" t="s">
        <v>126</v>
      </c>
      <c r="E737" s="40"/>
      <c r="F737" s="196" t="s">
        <v>547</v>
      </c>
      <c r="G737" s="40"/>
      <c r="H737" s="40"/>
      <c r="I737" s="197"/>
      <c r="J737" s="40"/>
      <c r="K737" s="40"/>
      <c r="L737" s="44"/>
      <c r="M737" s="198"/>
      <c r="N737" s="199"/>
      <c r="O737" s="84"/>
      <c r="P737" s="84"/>
      <c r="Q737" s="84"/>
      <c r="R737" s="84"/>
      <c r="S737" s="84"/>
      <c r="T737" s="85"/>
      <c r="U737" s="38"/>
      <c r="V737" s="38"/>
      <c r="W737" s="38"/>
      <c r="X737" s="38"/>
      <c r="Y737" s="38"/>
      <c r="Z737" s="38"/>
      <c r="AA737" s="38"/>
      <c r="AB737" s="38"/>
      <c r="AC737" s="38"/>
      <c r="AD737" s="38"/>
      <c r="AE737" s="38"/>
      <c r="AT737" s="17" t="s">
        <v>126</v>
      </c>
      <c r="AU737" s="17" t="s">
        <v>82</v>
      </c>
    </row>
    <row r="738" s="11" customFormat="1">
      <c r="A738" s="11"/>
      <c r="B738" s="200"/>
      <c r="C738" s="201"/>
      <c r="D738" s="195" t="s">
        <v>135</v>
      </c>
      <c r="E738" s="202" t="s">
        <v>19</v>
      </c>
      <c r="F738" s="203" t="s">
        <v>887</v>
      </c>
      <c r="G738" s="201"/>
      <c r="H738" s="204">
        <v>4.7999999999999998</v>
      </c>
      <c r="I738" s="205"/>
      <c r="J738" s="201"/>
      <c r="K738" s="201"/>
      <c r="L738" s="206"/>
      <c r="M738" s="207"/>
      <c r="N738" s="208"/>
      <c r="O738" s="208"/>
      <c r="P738" s="208"/>
      <c r="Q738" s="208"/>
      <c r="R738" s="208"/>
      <c r="S738" s="208"/>
      <c r="T738" s="209"/>
      <c r="U738" s="11"/>
      <c r="V738" s="11"/>
      <c r="W738" s="11"/>
      <c r="X738" s="11"/>
      <c r="Y738" s="11"/>
      <c r="Z738" s="11"/>
      <c r="AA738" s="11"/>
      <c r="AB738" s="11"/>
      <c r="AC738" s="11"/>
      <c r="AD738" s="11"/>
      <c r="AE738" s="11"/>
      <c r="AT738" s="210" t="s">
        <v>135</v>
      </c>
      <c r="AU738" s="210" t="s">
        <v>82</v>
      </c>
      <c r="AV738" s="11" t="s">
        <v>82</v>
      </c>
      <c r="AW738" s="11" t="s">
        <v>33</v>
      </c>
      <c r="AX738" s="11" t="s">
        <v>72</v>
      </c>
      <c r="AY738" s="210" t="s">
        <v>125</v>
      </c>
    </row>
    <row r="739" s="13" customFormat="1">
      <c r="A739" s="13"/>
      <c r="B739" s="221"/>
      <c r="C739" s="222"/>
      <c r="D739" s="195" t="s">
        <v>135</v>
      </c>
      <c r="E739" s="223" t="s">
        <v>19</v>
      </c>
      <c r="F739" s="224" t="s">
        <v>141</v>
      </c>
      <c r="G739" s="222"/>
      <c r="H739" s="225">
        <v>4.7999999999999998</v>
      </c>
      <c r="I739" s="226"/>
      <c r="J739" s="222"/>
      <c r="K739" s="222"/>
      <c r="L739" s="227"/>
      <c r="M739" s="228"/>
      <c r="N739" s="229"/>
      <c r="O739" s="229"/>
      <c r="P739" s="229"/>
      <c r="Q739" s="229"/>
      <c r="R739" s="229"/>
      <c r="S739" s="229"/>
      <c r="T739" s="230"/>
      <c r="U739" s="13"/>
      <c r="V739" s="13"/>
      <c r="W739" s="13"/>
      <c r="X739" s="13"/>
      <c r="Y739" s="13"/>
      <c r="Z739" s="13"/>
      <c r="AA739" s="13"/>
      <c r="AB739" s="13"/>
      <c r="AC739" s="13"/>
      <c r="AD739" s="13"/>
      <c r="AE739" s="13"/>
      <c r="AT739" s="231" t="s">
        <v>135</v>
      </c>
      <c r="AU739" s="231" t="s">
        <v>82</v>
      </c>
      <c r="AV739" s="13" t="s">
        <v>124</v>
      </c>
      <c r="AW739" s="13" t="s">
        <v>33</v>
      </c>
      <c r="AX739" s="13" t="s">
        <v>80</v>
      </c>
      <c r="AY739" s="231" t="s">
        <v>125</v>
      </c>
    </row>
    <row r="740" s="2" customFormat="1" ht="24.15" customHeight="1">
      <c r="A740" s="38"/>
      <c r="B740" s="39"/>
      <c r="C740" s="233" t="s">
        <v>889</v>
      </c>
      <c r="D740" s="233" t="s">
        <v>321</v>
      </c>
      <c r="E740" s="235" t="s">
        <v>548</v>
      </c>
      <c r="F740" s="236" t="s">
        <v>549</v>
      </c>
      <c r="G740" s="237" t="s">
        <v>144</v>
      </c>
      <c r="H740" s="238">
        <v>4</v>
      </c>
      <c r="I740" s="239"/>
      <c r="J740" s="240">
        <f>ROUND(I740*H740,2)</f>
        <v>0</v>
      </c>
      <c r="K740" s="236" t="s">
        <v>123</v>
      </c>
      <c r="L740" s="241"/>
      <c r="M740" s="242" t="s">
        <v>19</v>
      </c>
      <c r="N740" s="243" t="s">
        <v>43</v>
      </c>
      <c r="O740" s="84"/>
      <c r="P740" s="191">
        <f>O740*H740</f>
        <v>0</v>
      </c>
      <c r="Q740" s="191">
        <v>0</v>
      </c>
      <c r="R740" s="191">
        <f>Q740*H740</f>
        <v>0</v>
      </c>
      <c r="S740" s="191">
        <v>0</v>
      </c>
      <c r="T740" s="192">
        <f>S740*H740</f>
        <v>0</v>
      </c>
      <c r="U740" s="38"/>
      <c r="V740" s="38"/>
      <c r="W740" s="38"/>
      <c r="X740" s="38"/>
      <c r="Y740" s="38"/>
      <c r="Z740" s="38"/>
      <c r="AA740" s="38"/>
      <c r="AB740" s="38"/>
      <c r="AC740" s="38"/>
      <c r="AD740" s="38"/>
      <c r="AE740" s="38"/>
      <c r="AR740" s="193" t="s">
        <v>145</v>
      </c>
      <c r="AT740" s="193" t="s">
        <v>321</v>
      </c>
      <c r="AU740" s="193" t="s">
        <v>82</v>
      </c>
      <c r="AY740" s="17" t="s">
        <v>125</v>
      </c>
      <c r="BE740" s="194">
        <f>IF(N740="základní",J740,0)</f>
        <v>0</v>
      </c>
      <c r="BF740" s="194">
        <f>IF(N740="snížená",J740,0)</f>
        <v>0</v>
      </c>
      <c r="BG740" s="194">
        <f>IF(N740="zákl. přenesená",J740,0)</f>
        <v>0</v>
      </c>
      <c r="BH740" s="194">
        <f>IF(N740="sníž. přenesená",J740,0)</f>
        <v>0</v>
      </c>
      <c r="BI740" s="194">
        <f>IF(N740="nulová",J740,0)</f>
        <v>0</v>
      </c>
      <c r="BJ740" s="17" t="s">
        <v>80</v>
      </c>
      <c r="BK740" s="194">
        <f>ROUND(I740*H740,2)</f>
        <v>0</v>
      </c>
      <c r="BL740" s="17" t="s">
        <v>124</v>
      </c>
      <c r="BM740" s="193" t="s">
        <v>890</v>
      </c>
    </row>
    <row r="741" s="2" customFormat="1">
      <c r="A741" s="38"/>
      <c r="B741" s="39"/>
      <c r="C741" s="40"/>
      <c r="D741" s="195" t="s">
        <v>126</v>
      </c>
      <c r="E741" s="40"/>
      <c r="F741" s="196" t="s">
        <v>549</v>
      </c>
      <c r="G741" s="40"/>
      <c r="H741" s="40"/>
      <c r="I741" s="197"/>
      <c r="J741" s="40"/>
      <c r="K741" s="40"/>
      <c r="L741" s="44"/>
      <c r="M741" s="198"/>
      <c r="N741" s="199"/>
      <c r="O741" s="84"/>
      <c r="P741" s="84"/>
      <c r="Q741" s="84"/>
      <c r="R741" s="84"/>
      <c r="S741" s="84"/>
      <c r="T741" s="85"/>
      <c r="U741" s="38"/>
      <c r="V741" s="38"/>
      <c r="W741" s="38"/>
      <c r="X741" s="38"/>
      <c r="Y741" s="38"/>
      <c r="Z741" s="38"/>
      <c r="AA741" s="38"/>
      <c r="AB741" s="38"/>
      <c r="AC741" s="38"/>
      <c r="AD741" s="38"/>
      <c r="AE741" s="38"/>
      <c r="AT741" s="17" t="s">
        <v>126</v>
      </c>
      <c r="AU741" s="17" t="s">
        <v>82</v>
      </c>
    </row>
    <row r="742" s="11" customFormat="1">
      <c r="A742" s="11"/>
      <c r="B742" s="200"/>
      <c r="C742" s="201"/>
      <c r="D742" s="195" t="s">
        <v>135</v>
      </c>
      <c r="E742" s="202" t="s">
        <v>19</v>
      </c>
      <c r="F742" s="203" t="s">
        <v>891</v>
      </c>
      <c r="G742" s="201"/>
      <c r="H742" s="204">
        <v>4</v>
      </c>
      <c r="I742" s="205"/>
      <c r="J742" s="201"/>
      <c r="K742" s="201"/>
      <c r="L742" s="206"/>
      <c r="M742" s="207"/>
      <c r="N742" s="208"/>
      <c r="O742" s="208"/>
      <c r="P742" s="208"/>
      <c r="Q742" s="208"/>
      <c r="R742" s="208"/>
      <c r="S742" s="208"/>
      <c r="T742" s="209"/>
      <c r="U742" s="11"/>
      <c r="V742" s="11"/>
      <c r="W742" s="11"/>
      <c r="X742" s="11"/>
      <c r="Y742" s="11"/>
      <c r="Z742" s="11"/>
      <c r="AA742" s="11"/>
      <c r="AB742" s="11"/>
      <c r="AC742" s="11"/>
      <c r="AD742" s="11"/>
      <c r="AE742" s="11"/>
      <c r="AT742" s="210" t="s">
        <v>135</v>
      </c>
      <c r="AU742" s="210" t="s">
        <v>82</v>
      </c>
      <c r="AV742" s="11" t="s">
        <v>82</v>
      </c>
      <c r="AW742" s="11" t="s">
        <v>33</v>
      </c>
      <c r="AX742" s="11" t="s">
        <v>72</v>
      </c>
      <c r="AY742" s="210" t="s">
        <v>125</v>
      </c>
    </row>
    <row r="743" s="13" customFormat="1">
      <c r="A743" s="13"/>
      <c r="B743" s="221"/>
      <c r="C743" s="222"/>
      <c r="D743" s="195" t="s">
        <v>135</v>
      </c>
      <c r="E743" s="223" t="s">
        <v>19</v>
      </c>
      <c r="F743" s="224" t="s">
        <v>141</v>
      </c>
      <c r="G743" s="222"/>
      <c r="H743" s="225">
        <v>4</v>
      </c>
      <c r="I743" s="226"/>
      <c r="J743" s="222"/>
      <c r="K743" s="222"/>
      <c r="L743" s="227"/>
      <c r="M743" s="228"/>
      <c r="N743" s="229"/>
      <c r="O743" s="229"/>
      <c r="P743" s="229"/>
      <c r="Q743" s="229"/>
      <c r="R743" s="229"/>
      <c r="S743" s="229"/>
      <c r="T743" s="230"/>
      <c r="U743" s="13"/>
      <c r="V743" s="13"/>
      <c r="W743" s="13"/>
      <c r="X743" s="13"/>
      <c r="Y743" s="13"/>
      <c r="Z743" s="13"/>
      <c r="AA743" s="13"/>
      <c r="AB743" s="13"/>
      <c r="AC743" s="13"/>
      <c r="AD743" s="13"/>
      <c r="AE743" s="13"/>
      <c r="AT743" s="231" t="s">
        <v>135</v>
      </c>
      <c r="AU743" s="231" t="s">
        <v>82</v>
      </c>
      <c r="AV743" s="13" t="s">
        <v>124</v>
      </c>
      <c r="AW743" s="13" t="s">
        <v>33</v>
      </c>
      <c r="AX743" s="13" t="s">
        <v>80</v>
      </c>
      <c r="AY743" s="231" t="s">
        <v>125</v>
      </c>
    </row>
    <row r="744" s="2" customFormat="1" ht="55.5" customHeight="1">
      <c r="A744" s="38"/>
      <c r="B744" s="39"/>
      <c r="C744" s="182" t="s">
        <v>684</v>
      </c>
      <c r="D744" s="182" t="s">
        <v>119</v>
      </c>
      <c r="E744" s="183" t="s">
        <v>154</v>
      </c>
      <c r="F744" s="184" t="s">
        <v>155</v>
      </c>
      <c r="G744" s="185" t="s">
        <v>144</v>
      </c>
      <c r="H744" s="186">
        <v>13.6</v>
      </c>
      <c r="I744" s="187"/>
      <c r="J744" s="188">
        <f>ROUND(I744*H744,2)</f>
        <v>0</v>
      </c>
      <c r="K744" s="184" t="s">
        <v>123</v>
      </c>
      <c r="L744" s="44"/>
      <c r="M744" s="189" t="s">
        <v>19</v>
      </c>
      <c r="N744" s="190" t="s">
        <v>43</v>
      </c>
      <c r="O744" s="84"/>
      <c r="P744" s="191">
        <f>O744*H744</f>
        <v>0</v>
      </c>
      <c r="Q744" s="191">
        <v>0</v>
      </c>
      <c r="R744" s="191">
        <f>Q744*H744</f>
        <v>0</v>
      </c>
      <c r="S744" s="191">
        <v>0</v>
      </c>
      <c r="T744" s="192">
        <f>S744*H744</f>
        <v>0</v>
      </c>
      <c r="U744" s="38"/>
      <c r="V744" s="38"/>
      <c r="W744" s="38"/>
      <c r="X744" s="38"/>
      <c r="Y744" s="38"/>
      <c r="Z744" s="38"/>
      <c r="AA744" s="38"/>
      <c r="AB744" s="38"/>
      <c r="AC744" s="38"/>
      <c r="AD744" s="38"/>
      <c r="AE744" s="38"/>
      <c r="AR744" s="193" t="s">
        <v>124</v>
      </c>
      <c r="AT744" s="193" t="s">
        <v>119</v>
      </c>
      <c r="AU744" s="193" t="s">
        <v>82</v>
      </c>
      <c r="AY744" s="17" t="s">
        <v>125</v>
      </c>
      <c r="BE744" s="194">
        <f>IF(N744="základní",J744,0)</f>
        <v>0</v>
      </c>
      <c r="BF744" s="194">
        <f>IF(N744="snížená",J744,0)</f>
        <v>0</v>
      </c>
      <c r="BG744" s="194">
        <f>IF(N744="zákl. přenesená",J744,0)</f>
        <v>0</v>
      </c>
      <c r="BH744" s="194">
        <f>IF(N744="sníž. přenesená",J744,0)</f>
        <v>0</v>
      </c>
      <c r="BI744" s="194">
        <f>IF(N744="nulová",J744,0)</f>
        <v>0</v>
      </c>
      <c r="BJ744" s="17" t="s">
        <v>80</v>
      </c>
      <c r="BK744" s="194">
        <f>ROUND(I744*H744,2)</f>
        <v>0</v>
      </c>
      <c r="BL744" s="17" t="s">
        <v>124</v>
      </c>
      <c r="BM744" s="193" t="s">
        <v>892</v>
      </c>
    </row>
    <row r="745" s="2" customFormat="1">
      <c r="A745" s="38"/>
      <c r="B745" s="39"/>
      <c r="C745" s="40"/>
      <c r="D745" s="195" t="s">
        <v>126</v>
      </c>
      <c r="E745" s="40"/>
      <c r="F745" s="196" t="s">
        <v>155</v>
      </c>
      <c r="G745" s="40"/>
      <c r="H745" s="40"/>
      <c r="I745" s="197"/>
      <c r="J745" s="40"/>
      <c r="K745" s="40"/>
      <c r="L745" s="44"/>
      <c r="M745" s="198"/>
      <c r="N745" s="199"/>
      <c r="O745" s="84"/>
      <c r="P745" s="84"/>
      <c r="Q745" s="84"/>
      <c r="R745" s="84"/>
      <c r="S745" s="84"/>
      <c r="T745" s="85"/>
      <c r="U745" s="38"/>
      <c r="V745" s="38"/>
      <c r="W745" s="38"/>
      <c r="X745" s="38"/>
      <c r="Y745" s="38"/>
      <c r="Z745" s="38"/>
      <c r="AA745" s="38"/>
      <c r="AB745" s="38"/>
      <c r="AC745" s="38"/>
      <c r="AD745" s="38"/>
      <c r="AE745" s="38"/>
      <c r="AT745" s="17" t="s">
        <v>126</v>
      </c>
      <c r="AU745" s="17" t="s">
        <v>82</v>
      </c>
    </row>
    <row r="746" s="11" customFormat="1">
      <c r="A746" s="11"/>
      <c r="B746" s="200"/>
      <c r="C746" s="201"/>
      <c r="D746" s="195" t="s">
        <v>135</v>
      </c>
      <c r="E746" s="202" t="s">
        <v>19</v>
      </c>
      <c r="F746" s="203" t="s">
        <v>893</v>
      </c>
      <c r="G746" s="201"/>
      <c r="H746" s="204">
        <v>13.6</v>
      </c>
      <c r="I746" s="205"/>
      <c r="J746" s="201"/>
      <c r="K746" s="201"/>
      <c r="L746" s="206"/>
      <c r="M746" s="207"/>
      <c r="N746" s="208"/>
      <c r="O746" s="208"/>
      <c r="P746" s="208"/>
      <c r="Q746" s="208"/>
      <c r="R746" s="208"/>
      <c r="S746" s="208"/>
      <c r="T746" s="209"/>
      <c r="U746" s="11"/>
      <c r="V746" s="11"/>
      <c r="W746" s="11"/>
      <c r="X746" s="11"/>
      <c r="Y746" s="11"/>
      <c r="Z746" s="11"/>
      <c r="AA746" s="11"/>
      <c r="AB746" s="11"/>
      <c r="AC746" s="11"/>
      <c r="AD746" s="11"/>
      <c r="AE746" s="11"/>
      <c r="AT746" s="210" t="s">
        <v>135</v>
      </c>
      <c r="AU746" s="210" t="s">
        <v>82</v>
      </c>
      <c r="AV746" s="11" t="s">
        <v>82</v>
      </c>
      <c r="AW746" s="11" t="s">
        <v>33</v>
      </c>
      <c r="AX746" s="11" t="s">
        <v>72</v>
      </c>
      <c r="AY746" s="210" t="s">
        <v>125</v>
      </c>
    </row>
    <row r="747" s="13" customFormat="1">
      <c r="A747" s="13"/>
      <c r="B747" s="221"/>
      <c r="C747" s="222"/>
      <c r="D747" s="195" t="s">
        <v>135</v>
      </c>
      <c r="E747" s="223" t="s">
        <v>19</v>
      </c>
      <c r="F747" s="224" t="s">
        <v>141</v>
      </c>
      <c r="G747" s="222"/>
      <c r="H747" s="225">
        <v>13.6</v>
      </c>
      <c r="I747" s="226"/>
      <c r="J747" s="222"/>
      <c r="K747" s="222"/>
      <c r="L747" s="227"/>
      <c r="M747" s="228"/>
      <c r="N747" s="229"/>
      <c r="O747" s="229"/>
      <c r="P747" s="229"/>
      <c r="Q747" s="229"/>
      <c r="R747" s="229"/>
      <c r="S747" s="229"/>
      <c r="T747" s="230"/>
      <c r="U747" s="13"/>
      <c r="V747" s="13"/>
      <c r="W747" s="13"/>
      <c r="X747" s="13"/>
      <c r="Y747" s="13"/>
      <c r="Z747" s="13"/>
      <c r="AA747" s="13"/>
      <c r="AB747" s="13"/>
      <c r="AC747" s="13"/>
      <c r="AD747" s="13"/>
      <c r="AE747" s="13"/>
      <c r="AT747" s="231" t="s">
        <v>135</v>
      </c>
      <c r="AU747" s="231" t="s">
        <v>82</v>
      </c>
      <c r="AV747" s="13" t="s">
        <v>124</v>
      </c>
      <c r="AW747" s="13" t="s">
        <v>33</v>
      </c>
      <c r="AX747" s="13" t="s">
        <v>80</v>
      </c>
      <c r="AY747" s="231" t="s">
        <v>125</v>
      </c>
    </row>
    <row r="748" s="2" customFormat="1" ht="24.15" customHeight="1">
      <c r="A748" s="38"/>
      <c r="B748" s="39"/>
      <c r="C748" s="182" t="s">
        <v>894</v>
      </c>
      <c r="D748" s="182" t="s">
        <v>119</v>
      </c>
      <c r="E748" s="183" t="s">
        <v>554</v>
      </c>
      <c r="F748" s="184" t="s">
        <v>555</v>
      </c>
      <c r="G748" s="185" t="s">
        <v>170</v>
      </c>
      <c r="H748" s="186">
        <v>32</v>
      </c>
      <c r="I748" s="187"/>
      <c r="J748" s="188">
        <f>ROUND(I748*H748,2)</f>
        <v>0</v>
      </c>
      <c r="K748" s="184" t="s">
        <v>19</v>
      </c>
      <c r="L748" s="44"/>
      <c r="M748" s="189" t="s">
        <v>19</v>
      </c>
      <c r="N748" s="190" t="s">
        <v>43</v>
      </c>
      <c r="O748" s="84"/>
      <c r="P748" s="191">
        <f>O748*H748</f>
        <v>0</v>
      </c>
      <c r="Q748" s="191">
        <v>0</v>
      </c>
      <c r="R748" s="191">
        <f>Q748*H748</f>
        <v>0</v>
      </c>
      <c r="S748" s="191">
        <v>0</v>
      </c>
      <c r="T748" s="192">
        <f>S748*H748</f>
        <v>0</v>
      </c>
      <c r="U748" s="38"/>
      <c r="V748" s="38"/>
      <c r="W748" s="38"/>
      <c r="X748" s="38"/>
      <c r="Y748" s="38"/>
      <c r="Z748" s="38"/>
      <c r="AA748" s="38"/>
      <c r="AB748" s="38"/>
      <c r="AC748" s="38"/>
      <c r="AD748" s="38"/>
      <c r="AE748" s="38"/>
      <c r="AR748" s="193" t="s">
        <v>124</v>
      </c>
      <c r="AT748" s="193" t="s">
        <v>119</v>
      </c>
      <c r="AU748" s="193" t="s">
        <v>82</v>
      </c>
      <c r="AY748" s="17" t="s">
        <v>125</v>
      </c>
      <c r="BE748" s="194">
        <f>IF(N748="základní",J748,0)</f>
        <v>0</v>
      </c>
      <c r="BF748" s="194">
        <f>IF(N748="snížená",J748,0)</f>
        <v>0</v>
      </c>
      <c r="BG748" s="194">
        <f>IF(N748="zákl. přenesená",J748,0)</f>
        <v>0</v>
      </c>
      <c r="BH748" s="194">
        <f>IF(N748="sníž. přenesená",J748,0)</f>
        <v>0</v>
      </c>
      <c r="BI748" s="194">
        <f>IF(N748="nulová",J748,0)</f>
        <v>0</v>
      </c>
      <c r="BJ748" s="17" t="s">
        <v>80</v>
      </c>
      <c r="BK748" s="194">
        <f>ROUND(I748*H748,2)</f>
        <v>0</v>
      </c>
      <c r="BL748" s="17" t="s">
        <v>124</v>
      </c>
      <c r="BM748" s="193" t="s">
        <v>895</v>
      </c>
    </row>
    <row r="749" s="2" customFormat="1">
      <c r="A749" s="38"/>
      <c r="B749" s="39"/>
      <c r="C749" s="40"/>
      <c r="D749" s="195" t="s">
        <v>126</v>
      </c>
      <c r="E749" s="40"/>
      <c r="F749" s="196" t="s">
        <v>555</v>
      </c>
      <c r="G749" s="40"/>
      <c r="H749" s="40"/>
      <c r="I749" s="197"/>
      <c r="J749" s="40"/>
      <c r="K749" s="40"/>
      <c r="L749" s="44"/>
      <c r="M749" s="198"/>
      <c r="N749" s="199"/>
      <c r="O749" s="84"/>
      <c r="P749" s="84"/>
      <c r="Q749" s="84"/>
      <c r="R749" s="84"/>
      <c r="S749" s="84"/>
      <c r="T749" s="85"/>
      <c r="U749" s="38"/>
      <c r="V749" s="38"/>
      <c r="W749" s="38"/>
      <c r="X749" s="38"/>
      <c r="Y749" s="38"/>
      <c r="Z749" s="38"/>
      <c r="AA749" s="38"/>
      <c r="AB749" s="38"/>
      <c r="AC749" s="38"/>
      <c r="AD749" s="38"/>
      <c r="AE749" s="38"/>
      <c r="AT749" s="17" t="s">
        <v>126</v>
      </c>
      <c r="AU749" s="17" t="s">
        <v>82</v>
      </c>
    </row>
    <row r="750" s="11" customFormat="1">
      <c r="A750" s="11"/>
      <c r="B750" s="200"/>
      <c r="C750" s="201"/>
      <c r="D750" s="195" t="s">
        <v>135</v>
      </c>
      <c r="E750" s="202" t="s">
        <v>19</v>
      </c>
      <c r="F750" s="203" t="s">
        <v>896</v>
      </c>
      <c r="G750" s="201"/>
      <c r="H750" s="204">
        <v>32</v>
      </c>
      <c r="I750" s="205"/>
      <c r="J750" s="201"/>
      <c r="K750" s="201"/>
      <c r="L750" s="206"/>
      <c r="M750" s="207"/>
      <c r="N750" s="208"/>
      <c r="O750" s="208"/>
      <c r="P750" s="208"/>
      <c r="Q750" s="208"/>
      <c r="R750" s="208"/>
      <c r="S750" s="208"/>
      <c r="T750" s="209"/>
      <c r="U750" s="11"/>
      <c r="V750" s="11"/>
      <c r="W750" s="11"/>
      <c r="X750" s="11"/>
      <c r="Y750" s="11"/>
      <c r="Z750" s="11"/>
      <c r="AA750" s="11"/>
      <c r="AB750" s="11"/>
      <c r="AC750" s="11"/>
      <c r="AD750" s="11"/>
      <c r="AE750" s="11"/>
      <c r="AT750" s="210" t="s">
        <v>135</v>
      </c>
      <c r="AU750" s="210" t="s">
        <v>82</v>
      </c>
      <c r="AV750" s="11" t="s">
        <v>82</v>
      </c>
      <c r="AW750" s="11" t="s">
        <v>33</v>
      </c>
      <c r="AX750" s="11" t="s">
        <v>72</v>
      </c>
      <c r="AY750" s="210" t="s">
        <v>125</v>
      </c>
    </row>
    <row r="751" s="13" customFormat="1">
      <c r="A751" s="13"/>
      <c r="B751" s="221"/>
      <c r="C751" s="222"/>
      <c r="D751" s="195" t="s">
        <v>135</v>
      </c>
      <c r="E751" s="223" t="s">
        <v>19</v>
      </c>
      <c r="F751" s="224" t="s">
        <v>141</v>
      </c>
      <c r="G751" s="222"/>
      <c r="H751" s="225">
        <v>32</v>
      </c>
      <c r="I751" s="226"/>
      <c r="J751" s="222"/>
      <c r="K751" s="222"/>
      <c r="L751" s="227"/>
      <c r="M751" s="228"/>
      <c r="N751" s="229"/>
      <c r="O751" s="229"/>
      <c r="P751" s="229"/>
      <c r="Q751" s="229"/>
      <c r="R751" s="229"/>
      <c r="S751" s="229"/>
      <c r="T751" s="230"/>
      <c r="U751" s="13"/>
      <c r="V751" s="13"/>
      <c r="W751" s="13"/>
      <c r="X751" s="13"/>
      <c r="Y751" s="13"/>
      <c r="Z751" s="13"/>
      <c r="AA751" s="13"/>
      <c r="AB751" s="13"/>
      <c r="AC751" s="13"/>
      <c r="AD751" s="13"/>
      <c r="AE751" s="13"/>
      <c r="AT751" s="231" t="s">
        <v>135</v>
      </c>
      <c r="AU751" s="231" t="s">
        <v>82</v>
      </c>
      <c r="AV751" s="13" t="s">
        <v>124</v>
      </c>
      <c r="AW751" s="13" t="s">
        <v>33</v>
      </c>
      <c r="AX751" s="13" t="s">
        <v>80</v>
      </c>
      <c r="AY751" s="231" t="s">
        <v>125</v>
      </c>
    </row>
    <row r="752" s="2" customFormat="1" ht="24.15" customHeight="1">
      <c r="A752" s="38"/>
      <c r="B752" s="39"/>
      <c r="C752" s="182" t="s">
        <v>687</v>
      </c>
      <c r="D752" s="182" t="s">
        <v>119</v>
      </c>
      <c r="E752" s="183" t="s">
        <v>558</v>
      </c>
      <c r="F752" s="184" t="s">
        <v>559</v>
      </c>
      <c r="G752" s="185" t="s">
        <v>170</v>
      </c>
      <c r="H752" s="186">
        <v>32</v>
      </c>
      <c r="I752" s="187"/>
      <c r="J752" s="188">
        <f>ROUND(I752*H752,2)</f>
        <v>0</v>
      </c>
      <c r="K752" s="184" t="s">
        <v>19</v>
      </c>
      <c r="L752" s="44"/>
      <c r="M752" s="189" t="s">
        <v>19</v>
      </c>
      <c r="N752" s="190" t="s">
        <v>43</v>
      </c>
      <c r="O752" s="84"/>
      <c r="P752" s="191">
        <f>O752*H752</f>
        <v>0</v>
      </c>
      <c r="Q752" s="191">
        <v>0</v>
      </c>
      <c r="R752" s="191">
        <f>Q752*H752</f>
        <v>0</v>
      </c>
      <c r="S752" s="191">
        <v>0</v>
      </c>
      <c r="T752" s="192">
        <f>S752*H752</f>
        <v>0</v>
      </c>
      <c r="U752" s="38"/>
      <c r="V752" s="38"/>
      <c r="W752" s="38"/>
      <c r="X752" s="38"/>
      <c r="Y752" s="38"/>
      <c r="Z752" s="38"/>
      <c r="AA752" s="38"/>
      <c r="AB752" s="38"/>
      <c r="AC752" s="38"/>
      <c r="AD752" s="38"/>
      <c r="AE752" s="38"/>
      <c r="AR752" s="193" t="s">
        <v>124</v>
      </c>
      <c r="AT752" s="193" t="s">
        <v>119</v>
      </c>
      <c r="AU752" s="193" t="s">
        <v>82</v>
      </c>
      <c r="AY752" s="17" t="s">
        <v>125</v>
      </c>
      <c r="BE752" s="194">
        <f>IF(N752="základní",J752,0)</f>
        <v>0</v>
      </c>
      <c r="BF752" s="194">
        <f>IF(N752="snížená",J752,0)</f>
        <v>0</v>
      </c>
      <c r="BG752" s="194">
        <f>IF(N752="zákl. přenesená",J752,0)</f>
        <v>0</v>
      </c>
      <c r="BH752" s="194">
        <f>IF(N752="sníž. přenesená",J752,0)</f>
        <v>0</v>
      </c>
      <c r="BI752" s="194">
        <f>IF(N752="nulová",J752,0)</f>
        <v>0</v>
      </c>
      <c r="BJ752" s="17" t="s">
        <v>80</v>
      </c>
      <c r="BK752" s="194">
        <f>ROUND(I752*H752,2)</f>
        <v>0</v>
      </c>
      <c r="BL752" s="17" t="s">
        <v>124</v>
      </c>
      <c r="BM752" s="193" t="s">
        <v>897</v>
      </c>
    </row>
    <row r="753" s="2" customFormat="1">
      <c r="A753" s="38"/>
      <c r="B753" s="39"/>
      <c r="C753" s="40"/>
      <c r="D753" s="195" t="s">
        <v>126</v>
      </c>
      <c r="E753" s="40"/>
      <c r="F753" s="196" t="s">
        <v>559</v>
      </c>
      <c r="G753" s="40"/>
      <c r="H753" s="40"/>
      <c r="I753" s="197"/>
      <c r="J753" s="40"/>
      <c r="K753" s="40"/>
      <c r="L753" s="44"/>
      <c r="M753" s="198"/>
      <c r="N753" s="199"/>
      <c r="O753" s="84"/>
      <c r="P753" s="84"/>
      <c r="Q753" s="84"/>
      <c r="R753" s="84"/>
      <c r="S753" s="84"/>
      <c r="T753" s="85"/>
      <c r="U753" s="38"/>
      <c r="V753" s="38"/>
      <c r="W753" s="38"/>
      <c r="X753" s="38"/>
      <c r="Y753" s="38"/>
      <c r="Z753" s="38"/>
      <c r="AA753" s="38"/>
      <c r="AB753" s="38"/>
      <c r="AC753" s="38"/>
      <c r="AD753" s="38"/>
      <c r="AE753" s="38"/>
      <c r="AT753" s="17" t="s">
        <v>126</v>
      </c>
      <c r="AU753" s="17" t="s">
        <v>82</v>
      </c>
    </row>
    <row r="754" s="11" customFormat="1">
      <c r="A754" s="11"/>
      <c r="B754" s="200"/>
      <c r="C754" s="201"/>
      <c r="D754" s="195" t="s">
        <v>135</v>
      </c>
      <c r="E754" s="202" t="s">
        <v>19</v>
      </c>
      <c r="F754" s="203" t="s">
        <v>896</v>
      </c>
      <c r="G754" s="201"/>
      <c r="H754" s="204">
        <v>32</v>
      </c>
      <c r="I754" s="205"/>
      <c r="J754" s="201"/>
      <c r="K754" s="201"/>
      <c r="L754" s="206"/>
      <c r="M754" s="207"/>
      <c r="N754" s="208"/>
      <c r="O754" s="208"/>
      <c r="P754" s="208"/>
      <c r="Q754" s="208"/>
      <c r="R754" s="208"/>
      <c r="S754" s="208"/>
      <c r="T754" s="209"/>
      <c r="U754" s="11"/>
      <c r="V754" s="11"/>
      <c r="W754" s="11"/>
      <c r="X754" s="11"/>
      <c r="Y754" s="11"/>
      <c r="Z754" s="11"/>
      <c r="AA754" s="11"/>
      <c r="AB754" s="11"/>
      <c r="AC754" s="11"/>
      <c r="AD754" s="11"/>
      <c r="AE754" s="11"/>
      <c r="AT754" s="210" t="s">
        <v>135</v>
      </c>
      <c r="AU754" s="210" t="s">
        <v>82</v>
      </c>
      <c r="AV754" s="11" t="s">
        <v>82</v>
      </c>
      <c r="AW754" s="11" t="s">
        <v>33</v>
      </c>
      <c r="AX754" s="11" t="s">
        <v>72</v>
      </c>
      <c r="AY754" s="210" t="s">
        <v>125</v>
      </c>
    </row>
    <row r="755" s="13" customFormat="1">
      <c r="A755" s="13"/>
      <c r="B755" s="221"/>
      <c r="C755" s="222"/>
      <c r="D755" s="195" t="s">
        <v>135</v>
      </c>
      <c r="E755" s="223" t="s">
        <v>19</v>
      </c>
      <c r="F755" s="224" t="s">
        <v>141</v>
      </c>
      <c r="G755" s="222"/>
      <c r="H755" s="225">
        <v>32</v>
      </c>
      <c r="I755" s="226"/>
      <c r="J755" s="222"/>
      <c r="K755" s="222"/>
      <c r="L755" s="227"/>
      <c r="M755" s="228"/>
      <c r="N755" s="229"/>
      <c r="O755" s="229"/>
      <c r="P755" s="229"/>
      <c r="Q755" s="229"/>
      <c r="R755" s="229"/>
      <c r="S755" s="229"/>
      <c r="T755" s="230"/>
      <c r="U755" s="13"/>
      <c r="V755" s="13"/>
      <c r="W755" s="13"/>
      <c r="X755" s="13"/>
      <c r="Y755" s="13"/>
      <c r="Z755" s="13"/>
      <c r="AA755" s="13"/>
      <c r="AB755" s="13"/>
      <c r="AC755" s="13"/>
      <c r="AD755" s="13"/>
      <c r="AE755" s="13"/>
      <c r="AT755" s="231" t="s">
        <v>135</v>
      </c>
      <c r="AU755" s="231" t="s">
        <v>82</v>
      </c>
      <c r="AV755" s="13" t="s">
        <v>124</v>
      </c>
      <c r="AW755" s="13" t="s">
        <v>33</v>
      </c>
      <c r="AX755" s="13" t="s">
        <v>80</v>
      </c>
      <c r="AY755" s="231" t="s">
        <v>125</v>
      </c>
    </row>
    <row r="756" s="14" customFormat="1" ht="22.8" customHeight="1">
      <c r="A756" s="14"/>
      <c r="B756" s="244"/>
      <c r="C756" s="245"/>
      <c r="D756" s="246" t="s">
        <v>71</v>
      </c>
      <c r="E756" s="268" t="s">
        <v>898</v>
      </c>
      <c r="F756" s="268" t="s">
        <v>899</v>
      </c>
      <c r="G756" s="245"/>
      <c r="H756" s="245"/>
      <c r="I756" s="248"/>
      <c r="J756" s="269">
        <f>BK756</f>
        <v>0</v>
      </c>
      <c r="K756" s="245"/>
      <c r="L756" s="250"/>
      <c r="M756" s="251"/>
      <c r="N756" s="252"/>
      <c r="O756" s="252"/>
      <c r="P756" s="253">
        <f>SUM(P757:P816)</f>
        <v>0</v>
      </c>
      <c r="Q756" s="252"/>
      <c r="R756" s="253">
        <f>SUM(R757:R816)</f>
        <v>0</v>
      </c>
      <c r="S756" s="252"/>
      <c r="T756" s="254">
        <f>SUM(T757:T816)</f>
        <v>0</v>
      </c>
      <c r="U756" s="14"/>
      <c r="V756" s="14"/>
      <c r="W756" s="14"/>
      <c r="X756" s="14"/>
      <c r="Y756" s="14"/>
      <c r="Z756" s="14"/>
      <c r="AA756" s="14"/>
      <c r="AB756" s="14"/>
      <c r="AC756" s="14"/>
      <c r="AD756" s="14"/>
      <c r="AE756" s="14"/>
      <c r="AR756" s="255" t="s">
        <v>80</v>
      </c>
      <c r="AT756" s="256" t="s">
        <v>71</v>
      </c>
      <c r="AU756" s="256" t="s">
        <v>80</v>
      </c>
      <c r="AY756" s="255" t="s">
        <v>125</v>
      </c>
      <c r="BK756" s="257">
        <f>SUM(BK757:BK816)</f>
        <v>0</v>
      </c>
    </row>
    <row r="757" s="2" customFormat="1" ht="24.15" customHeight="1">
      <c r="A757" s="38"/>
      <c r="B757" s="39"/>
      <c r="C757" s="182" t="s">
        <v>900</v>
      </c>
      <c r="D757" s="182" t="s">
        <v>119</v>
      </c>
      <c r="E757" s="183" t="s">
        <v>563</v>
      </c>
      <c r="F757" s="184" t="s">
        <v>564</v>
      </c>
      <c r="G757" s="185" t="s">
        <v>230</v>
      </c>
      <c r="H757" s="186">
        <v>3</v>
      </c>
      <c r="I757" s="187"/>
      <c r="J757" s="188">
        <f>ROUND(I757*H757,2)</f>
        <v>0</v>
      </c>
      <c r="K757" s="184" t="s">
        <v>123</v>
      </c>
      <c r="L757" s="44"/>
      <c r="M757" s="189" t="s">
        <v>19</v>
      </c>
      <c r="N757" s="190" t="s">
        <v>43</v>
      </c>
      <c r="O757" s="84"/>
      <c r="P757" s="191">
        <f>O757*H757</f>
        <v>0</v>
      </c>
      <c r="Q757" s="191">
        <v>0</v>
      </c>
      <c r="R757" s="191">
        <f>Q757*H757</f>
        <v>0</v>
      </c>
      <c r="S757" s="191">
        <v>0</v>
      </c>
      <c r="T757" s="192">
        <f>S757*H757</f>
        <v>0</v>
      </c>
      <c r="U757" s="38"/>
      <c r="V757" s="38"/>
      <c r="W757" s="38"/>
      <c r="X757" s="38"/>
      <c r="Y757" s="38"/>
      <c r="Z757" s="38"/>
      <c r="AA757" s="38"/>
      <c r="AB757" s="38"/>
      <c r="AC757" s="38"/>
      <c r="AD757" s="38"/>
      <c r="AE757" s="38"/>
      <c r="AR757" s="193" t="s">
        <v>124</v>
      </c>
      <c r="AT757" s="193" t="s">
        <v>119</v>
      </c>
      <c r="AU757" s="193" t="s">
        <v>82</v>
      </c>
      <c r="AY757" s="17" t="s">
        <v>125</v>
      </c>
      <c r="BE757" s="194">
        <f>IF(N757="základní",J757,0)</f>
        <v>0</v>
      </c>
      <c r="BF757" s="194">
        <f>IF(N757="snížená",J757,0)</f>
        <v>0</v>
      </c>
      <c r="BG757" s="194">
        <f>IF(N757="zákl. přenesená",J757,0)</f>
        <v>0</v>
      </c>
      <c r="BH757" s="194">
        <f>IF(N757="sníž. přenesená",J757,0)</f>
        <v>0</v>
      </c>
      <c r="BI757" s="194">
        <f>IF(N757="nulová",J757,0)</f>
        <v>0</v>
      </c>
      <c r="BJ757" s="17" t="s">
        <v>80</v>
      </c>
      <c r="BK757" s="194">
        <f>ROUND(I757*H757,2)</f>
        <v>0</v>
      </c>
      <c r="BL757" s="17" t="s">
        <v>124</v>
      </c>
      <c r="BM757" s="193" t="s">
        <v>901</v>
      </c>
    </row>
    <row r="758" s="2" customFormat="1">
      <c r="A758" s="38"/>
      <c r="B758" s="39"/>
      <c r="C758" s="40"/>
      <c r="D758" s="195" t="s">
        <v>126</v>
      </c>
      <c r="E758" s="40"/>
      <c r="F758" s="196" t="s">
        <v>564</v>
      </c>
      <c r="G758" s="40"/>
      <c r="H758" s="40"/>
      <c r="I758" s="197"/>
      <c r="J758" s="40"/>
      <c r="K758" s="40"/>
      <c r="L758" s="44"/>
      <c r="M758" s="198"/>
      <c r="N758" s="199"/>
      <c r="O758" s="84"/>
      <c r="P758" s="84"/>
      <c r="Q758" s="84"/>
      <c r="R758" s="84"/>
      <c r="S758" s="84"/>
      <c r="T758" s="85"/>
      <c r="U758" s="38"/>
      <c r="V758" s="38"/>
      <c r="W758" s="38"/>
      <c r="X758" s="38"/>
      <c r="Y758" s="38"/>
      <c r="Z758" s="38"/>
      <c r="AA758" s="38"/>
      <c r="AB758" s="38"/>
      <c r="AC758" s="38"/>
      <c r="AD758" s="38"/>
      <c r="AE758" s="38"/>
      <c r="AT758" s="17" t="s">
        <v>126</v>
      </c>
      <c r="AU758" s="17" t="s">
        <v>82</v>
      </c>
    </row>
    <row r="759" s="11" customFormat="1">
      <c r="A759" s="11"/>
      <c r="B759" s="200"/>
      <c r="C759" s="201"/>
      <c r="D759" s="195" t="s">
        <v>135</v>
      </c>
      <c r="E759" s="202" t="s">
        <v>19</v>
      </c>
      <c r="F759" s="203" t="s">
        <v>902</v>
      </c>
      <c r="G759" s="201"/>
      <c r="H759" s="204">
        <v>3</v>
      </c>
      <c r="I759" s="205"/>
      <c r="J759" s="201"/>
      <c r="K759" s="201"/>
      <c r="L759" s="206"/>
      <c r="M759" s="207"/>
      <c r="N759" s="208"/>
      <c r="O759" s="208"/>
      <c r="P759" s="208"/>
      <c r="Q759" s="208"/>
      <c r="R759" s="208"/>
      <c r="S759" s="208"/>
      <c r="T759" s="209"/>
      <c r="U759" s="11"/>
      <c r="V759" s="11"/>
      <c r="W759" s="11"/>
      <c r="X759" s="11"/>
      <c r="Y759" s="11"/>
      <c r="Z759" s="11"/>
      <c r="AA759" s="11"/>
      <c r="AB759" s="11"/>
      <c r="AC759" s="11"/>
      <c r="AD759" s="11"/>
      <c r="AE759" s="11"/>
      <c r="AT759" s="210" t="s">
        <v>135</v>
      </c>
      <c r="AU759" s="210" t="s">
        <v>82</v>
      </c>
      <c r="AV759" s="11" t="s">
        <v>82</v>
      </c>
      <c r="AW759" s="11" t="s">
        <v>33</v>
      </c>
      <c r="AX759" s="11" t="s">
        <v>72</v>
      </c>
      <c r="AY759" s="210" t="s">
        <v>125</v>
      </c>
    </row>
    <row r="760" s="13" customFormat="1">
      <c r="A760" s="13"/>
      <c r="B760" s="221"/>
      <c r="C760" s="222"/>
      <c r="D760" s="195" t="s">
        <v>135</v>
      </c>
      <c r="E760" s="223" t="s">
        <v>19</v>
      </c>
      <c r="F760" s="224" t="s">
        <v>141</v>
      </c>
      <c r="G760" s="222"/>
      <c r="H760" s="225">
        <v>3</v>
      </c>
      <c r="I760" s="226"/>
      <c r="J760" s="222"/>
      <c r="K760" s="222"/>
      <c r="L760" s="227"/>
      <c r="M760" s="228"/>
      <c r="N760" s="229"/>
      <c r="O760" s="229"/>
      <c r="P760" s="229"/>
      <c r="Q760" s="229"/>
      <c r="R760" s="229"/>
      <c r="S760" s="229"/>
      <c r="T760" s="230"/>
      <c r="U760" s="13"/>
      <c r="V760" s="13"/>
      <c r="W760" s="13"/>
      <c r="X760" s="13"/>
      <c r="Y760" s="13"/>
      <c r="Z760" s="13"/>
      <c r="AA760" s="13"/>
      <c r="AB760" s="13"/>
      <c r="AC760" s="13"/>
      <c r="AD760" s="13"/>
      <c r="AE760" s="13"/>
      <c r="AT760" s="231" t="s">
        <v>135</v>
      </c>
      <c r="AU760" s="231" t="s">
        <v>82</v>
      </c>
      <c r="AV760" s="13" t="s">
        <v>124</v>
      </c>
      <c r="AW760" s="13" t="s">
        <v>33</v>
      </c>
      <c r="AX760" s="13" t="s">
        <v>80</v>
      </c>
      <c r="AY760" s="231" t="s">
        <v>125</v>
      </c>
    </row>
    <row r="761" s="2" customFormat="1" ht="21.75" customHeight="1">
      <c r="A761" s="38"/>
      <c r="B761" s="39"/>
      <c r="C761" s="182" t="s">
        <v>689</v>
      </c>
      <c r="D761" s="182" t="s">
        <v>119</v>
      </c>
      <c r="E761" s="183" t="s">
        <v>527</v>
      </c>
      <c r="F761" s="184" t="s">
        <v>528</v>
      </c>
      <c r="G761" s="185" t="s">
        <v>170</v>
      </c>
      <c r="H761" s="186">
        <v>5.25</v>
      </c>
      <c r="I761" s="187"/>
      <c r="J761" s="188">
        <f>ROUND(I761*H761,2)</f>
        <v>0</v>
      </c>
      <c r="K761" s="184" t="s">
        <v>123</v>
      </c>
      <c r="L761" s="44"/>
      <c r="M761" s="189" t="s">
        <v>19</v>
      </c>
      <c r="N761" s="190" t="s">
        <v>43</v>
      </c>
      <c r="O761" s="84"/>
      <c r="P761" s="191">
        <f>O761*H761</f>
        <v>0</v>
      </c>
      <c r="Q761" s="191">
        <v>0</v>
      </c>
      <c r="R761" s="191">
        <f>Q761*H761</f>
        <v>0</v>
      </c>
      <c r="S761" s="191">
        <v>0</v>
      </c>
      <c r="T761" s="192">
        <f>S761*H761</f>
        <v>0</v>
      </c>
      <c r="U761" s="38"/>
      <c r="V761" s="38"/>
      <c r="W761" s="38"/>
      <c r="X761" s="38"/>
      <c r="Y761" s="38"/>
      <c r="Z761" s="38"/>
      <c r="AA761" s="38"/>
      <c r="AB761" s="38"/>
      <c r="AC761" s="38"/>
      <c r="AD761" s="38"/>
      <c r="AE761" s="38"/>
      <c r="AR761" s="193" t="s">
        <v>124</v>
      </c>
      <c r="AT761" s="193" t="s">
        <v>119</v>
      </c>
      <c r="AU761" s="193" t="s">
        <v>82</v>
      </c>
      <c r="AY761" s="17" t="s">
        <v>125</v>
      </c>
      <c r="BE761" s="194">
        <f>IF(N761="základní",J761,0)</f>
        <v>0</v>
      </c>
      <c r="BF761" s="194">
        <f>IF(N761="snížená",J761,0)</f>
        <v>0</v>
      </c>
      <c r="BG761" s="194">
        <f>IF(N761="zákl. přenesená",J761,0)</f>
        <v>0</v>
      </c>
      <c r="BH761" s="194">
        <f>IF(N761="sníž. přenesená",J761,0)</f>
        <v>0</v>
      </c>
      <c r="BI761" s="194">
        <f>IF(N761="nulová",J761,0)</f>
        <v>0</v>
      </c>
      <c r="BJ761" s="17" t="s">
        <v>80</v>
      </c>
      <c r="BK761" s="194">
        <f>ROUND(I761*H761,2)</f>
        <v>0</v>
      </c>
      <c r="BL761" s="17" t="s">
        <v>124</v>
      </c>
      <c r="BM761" s="193" t="s">
        <v>903</v>
      </c>
    </row>
    <row r="762" s="2" customFormat="1">
      <c r="A762" s="38"/>
      <c r="B762" s="39"/>
      <c r="C762" s="40"/>
      <c r="D762" s="195" t="s">
        <v>126</v>
      </c>
      <c r="E762" s="40"/>
      <c r="F762" s="196" t="s">
        <v>528</v>
      </c>
      <c r="G762" s="40"/>
      <c r="H762" s="40"/>
      <c r="I762" s="197"/>
      <c r="J762" s="40"/>
      <c r="K762" s="40"/>
      <c r="L762" s="44"/>
      <c r="M762" s="198"/>
      <c r="N762" s="199"/>
      <c r="O762" s="84"/>
      <c r="P762" s="84"/>
      <c r="Q762" s="84"/>
      <c r="R762" s="84"/>
      <c r="S762" s="84"/>
      <c r="T762" s="85"/>
      <c r="U762" s="38"/>
      <c r="V762" s="38"/>
      <c r="W762" s="38"/>
      <c r="X762" s="38"/>
      <c r="Y762" s="38"/>
      <c r="Z762" s="38"/>
      <c r="AA762" s="38"/>
      <c r="AB762" s="38"/>
      <c r="AC762" s="38"/>
      <c r="AD762" s="38"/>
      <c r="AE762" s="38"/>
      <c r="AT762" s="17" t="s">
        <v>126</v>
      </c>
      <c r="AU762" s="17" t="s">
        <v>82</v>
      </c>
    </row>
    <row r="763" s="11" customFormat="1">
      <c r="A763" s="11"/>
      <c r="B763" s="200"/>
      <c r="C763" s="201"/>
      <c r="D763" s="195" t="s">
        <v>135</v>
      </c>
      <c r="E763" s="202" t="s">
        <v>19</v>
      </c>
      <c r="F763" s="203" t="s">
        <v>529</v>
      </c>
      <c r="G763" s="201"/>
      <c r="H763" s="204">
        <v>5.25</v>
      </c>
      <c r="I763" s="205"/>
      <c r="J763" s="201"/>
      <c r="K763" s="201"/>
      <c r="L763" s="206"/>
      <c r="M763" s="207"/>
      <c r="N763" s="208"/>
      <c r="O763" s="208"/>
      <c r="P763" s="208"/>
      <c r="Q763" s="208"/>
      <c r="R763" s="208"/>
      <c r="S763" s="208"/>
      <c r="T763" s="209"/>
      <c r="U763" s="11"/>
      <c r="V763" s="11"/>
      <c r="W763" s="11"/>
      <c r="X763" s="11"/>
      <c r="Y763" s="11"/>
      <c r="Z763" s="11"/>
      <c r="AA763" s="11"/>
      <c r="AB763" s="11"/>
      <c r="AC763" s="11"/>
      <c r="AD763" s="11"/>
      <c r="AE763" s="11"/>
      <c r="AT763" s="210" t="s">
        <v>135</v>
      </c>
      <c r="AU763" s="210" t="s">
        <v>82</v>
      </c>
      <c r="AV763" s="11" t="s">
        <v>82</v>
      </c>
      <c r="AW763" s="11" t="s">
        <v>33</v>
      </c>
      <c r="AX763" s="11" t="s">
        <v>72</v>
      </c>
      <c r="AY763" s="210" t="s">
        <v>125</v>
      </c>
    </row>
    <row r="764" s="13" customFormat="1">
      <c r="A764" s="13"/>
      <c r="B764" s="221"/>
      <c r="C764" s="222"/>
      <c r="D764" s="195" t="s">
        <v>135</v>
      </c>
      <c r="E764" s="223" t="s">
        <v>19</v>
      </c>
      <c r="F764" s="224" t="s">
        <v>141</v>
      </c>
      <c r="G764" s="222"/>
      <c r="H764" s="225">
        <v>5.25</v>
      </c>
      <c r="I764" s="226"/>
      <c r="J764" s="222"/>
      <c r="K764" s="222"/>
      <c r="L764" s="227"/>
      <c r="M764" s="228"/>
      <c r="N764" s="229"/>
      <c r="O764" s="229"/>
      <c r="P764" s="229"/>
      <c r="Q764" s="229"/>
      <c r="R764" s="229"/>
      <c r="S764" s="229"/>
      <c r="T764" s="230"/>
      <c r="U764" s="13"/>
      <c r="V764" s="13"/>
      <c r="W764" s="13"/>
      <c r="X764" s="13"/>
      <c r="Y764" s="13"/>
      <c r="Z764" s="13"/>
      <c r="AA764" s="13"/>
      <c r="AB764" s="13"/>
      <c r="AC764" s="13"/>
      <c r="AD764" s="13"/>
      <c r="AE764" s="13"/>
      <c r="AT764" s="231" t="s">
        <v>135</v>
      </c>
      <c r="AU764" s="231" t="s">
        <v>82</v>
      </c>
      <c r="AV764" s="13" t="s">
        <v>124</v>
      </c>
      <c r="AW764" s="13" t="s">
        <v>33</v>
      </c>
      <c r="AX764" s="13" t="s">
        <v>80</v>
      </c>
      <c r="AY764" s="231" t="s">
        <v>125</v>
      </c>
    </row>
    <row r="765" s="2" customFormat="1" ht="21.75" customHeight="1">
      <c r="A765" s="38"/>
      <c r="B765" s="39"/>
      <c r="C765" s="182" t="s">
        <v>904</v>
      </c>
      <c r="D765" s="182" t="s">
        <v>119</v>
      </c>
      <c r="E765" s="183" t="s">
        <v>530</v>
      </c>
      <c r="F765" s="184" t="s">
        <v>531</v>
      </c>
      <c r="G765" s="185" t="s">
        <v>170</v>
      </c>
      <c r="H765" s="186">
        <v>10</v>
      </c>
      <c r="I765" s="187"/>
      <c r="J765" s="188">
        <f>ROUND(I765*H765,2)</f>
        <v>0</v>
      </c>
      <c r="K765" s="184" t="s">
        <v>123</v>
      </c>
      <c r="L765" s="44"/>
      <c r="M765" s="189" t="s">
        <v>19</v>
      </c>
      <c r="N765" s="190" t="s">
        <v>43</v>
      </c>
      <c r="O765" s="84"/>
      <c r="P765" s="191">
        <f>O765*H765</f>
        <v>0</v>
      </c>
      <c r="Q765" s="191">
        <v>0</v>
      </c>
      <c r="R765" s="191">
        <f>Q765*H765</f>
        <v>0</v>
      </c>
      <c r="S765" s="191">
        <v>0</v>
      </c>
      <c r="T765" s="192">
        <f>S765*H765</f>
        <v>0</v>
      </c>
      <c r="U765" s="38"/>
      <c r="V765" s="38"/>
      <c r="W765" s="38"/>
      <c r="X765" s="38"/>
      <c r="Y765" s="38"/>
      <c r="Z765" s="38"/>
      <c r="AA765" s="38"/>
      <c r="AB765" s="38"/>
      <c r="AC765" s="38"/>
      <c r="AD765" s="38"/>
      <c r="AE765" s="38"/>
      <c r="AR765" s="193" t="s">
        <v>124</v>
      </c>
      <c r="AT765" s="193" t="s">
        <v>119</v>
      </c>
      <c r="AU765" s="193" t="s">
        <v>82</v>
      </c>
      <c r="AY765" s="17" t="s">
        <v>125</v>
      </c>
      <c r="BE765" s="194">
        <f>IF(N765="základní",J765,0)</f>
        <v>0</v>
      </c>
      <c r="BF765" s="194">
        <f>IF(N765="snížená",J765,0)</f>
        <v>0</v>
      </c>
      <c r="BG765" s="194">
        <f>IF(N765="zákl. přenesená",J765,0)</f>
        <v>0</v>
      </c>
      <c r="BH765" s="194">
        <f>IF(N765="sníž. přenesená",J765,0)</f>
        <v>0</v>
      </c>
      <c r="BI765" s="194">
        <f>IF(N765="nulová",J765,0)</f>
        <v>0</v>
      </c>
      <c r="BJ765" s="17" t="s">
        <v>80</v>
      </c>
      <c r="BK765" s="194">
        <f>ROUND(I765*H765,2)</f>
        <v>0</v>
      </c>
      <c r="BL765" s="17" t="s">
        <v>124</v>
      </c>
      <c r="BM765" s="193" t="s">
        <v>905</v>
      </c>
    </row>
    <row r="766" s="2" customFormat="1">
      <c r="A766" s="38"/>
      <c r="B766" s="39"/>
      <c r="C766" s="40"/>
      <c r="D766" s="195" t="s">
        <v>126</v>
      </c>
      <c r="E766" s="40"/>
      <c r="F766" s="196" t="s">
        <v>531</v>
      </c>
      <c r="G766" s="40"/>
      <c r="H766" s="40"/>
      <c r="I766" s="197"/>
      <c r="J766" s="40"/>
      <c r="K766" s="40"/>
      <c r="L766" s="44"/>
      <c r="M766" s="198"/>
      <c r="N766" s="199"/>
      <c r="O766" s="84"/>
      <c r="P766" s="84"/>
      <c r="Q766" s="84"/>
      <c r="R766" s="84"/>
      <c r="S766" s="84"/>
      <c r="T766" s="85"/>
      <c r="U766" s="38"/>
      <c r="V766" s="38"/>
      <c r="W766" s="38"/>
      <c r="X766" s="38"/>
      <c r="Y766" s="38"/>
      <c r="Z766" s="38"/>
      <c r="AA766" s="38"/>
      <c r="AB766" s="38"/>
      <c r="AC766" s="38"/>
      <c r="AD766" s="38"/>
      <c r="AE766" s="38"/>
      <c r="AT766" s="17" t="s">
        <v>126</v>
      </c>
      <c r="AU766" s="17" t="s">
        <v>82</v>
      </c>
    </row>
    <row r="767" s="11" customFormat="1">
      <c r="A767" s="11"/>
      <c r="B767" s="200"/>
      <c r="C767" s="201"/>
      <c r="D767" s="195" t="s">
        <v>135</v>
      </c>
      <c r="E767" s="202" t="s">
        <v>19</v>
      </c>
      <c r="F767" s="203" t="s">
        <v>688</v>
      </c>
      <c r="G767" s="201"/>
      <c r="H767" s="204">
        <v>10</v>
      </c>
      <c r="I767" s="205"/>
      <c r="J767" s="201"/>
      <c r="K767" s="201"/>
      <c r="L767" s="206"/>
      <c r="M767" s="207"/>
      <c r="N767" s="208"/>
      <c r="O767" s="208"/>
      <c r="P767" s="208"/>
      <c r="Q767" s="208"/>
      <c r="R767" s="208"/>
      <c r="S767" s="208"/>
      <c r="T767" s="209"/>
      <c r="U767" s="11"/>
      <c r="V767" s="11"/>
      <c r="W767" s="11"/>
      <c r="X767" s="11"/>
      <c r="Y767" s="11"/>
      <c r="Z767" s="11"/>
      <c r="AA767" s="11"/>
      <c r="AB767" s="11"/>
      <c r="AC767" s="11"/>
      <c r="AD767" s="11"/>
      <c r="AE767" s="11"/>
      <c r="AT767" s="210" t="s">
        <v>135</v>
      </c>
      <c r="AU767" s="210" t="s">
        <v>82</v>
      </c>
      <c r="AV767" s="11" t="s">
        <v>82</v>
      </c>
      <c r="AW767" s="11" t="s">
        <v>33</v>
      </c>
      <c r="AX767" s="11" t="s">
        <v>72</v>
      </c>
      <c r="AY767" s="210" t="s">
        <v>125</v>
      </c>
    </row>
    <row r="768" s="13" customFormat="1">
      <c r="A768" s="13"/>
      <c r="B768" s="221"/>
      <c r="C768" s="222"/>
      <c r="D768" s="195" t="s">
        <v>135</v>
      </c>
      <c r="E768" s="223" t="s">
        <v>19</v>
      </c>
      <c r="F768" s="224" t="s">
        <v>141</v>
      </c>
      <c r="G768" s="222"/>
      <c r="H768" s="225">
        <v>10</v>
      </c>
      <c r="I768" s="226"/>
      <c r="J768" s="222"/>
      <c r="K768" s="222"/>
      <c r="L768" s="227"/>
      <c r="M768" s="228"/>
      <c r="N768" s="229"/>
      <c r="O768" s="229"/>
      <c r="P768" s="229"/>
      <c r="Q768" s="229"/>
      <c r="R768" s="229"/>
      <c r="S768" s="229"/>
      <c r="T768" s="230"/>
      <c r="U768" s="13"/>
      <c r="V768" s="13"/>
      <c r="W768" s="13"/>
      <c r="X768" s="13"/>
      <c r="Y768" s="13"/>
      <c r="Z768" s="13"/>
      <c r="AA768" s="13"/>
      <c r="AB768" s="13"/>
      <c r="AC768" s="13"/>
      <c r="AD768" s="13"/>
      <c r="AE768" s="13"/>
      <c r="AT768" s="231" t="s">
        <v>135</v>
      </c>
      <c r="AU768" s="231" t="s">
        <v>82</v>
      </c>
      <c r="AV768" s="13" t="s">
        <v>124</v>
      </c>
      <c r="AW768" s="13" t="s">
        <v>33</v>
      </c>
      <c r="AX768" s="13" t="s">
        <v>80</v>
      </c>
      <c r="AY768" s="231" t="s">
        <v>125</v>
      </c>
    </row>
    <row r="769" s="2" customFormat="1" ht="21.75" customHeight="1">
      <c r="A769" s="38"/>
      <c r="B769" s="39"/>
      <c r="C769" s="233" t="s">
        <v>692</v>
      </c>
      <c r="D769" s="233" t="s">
        <v>321</v>
      </c>
      <c r="E769" s="235" t="s">
        <v>330</v>
      </c>
      <c r="F769" s="236" t="s">
        <v>331</v>
      </c>
      <c r="G769" s="237" t="s">
        <v>230</v>
      </c>
      <c r="H769" s="238">
        <v>0.80000000000000004</v>
      </c>
      <c r="I769" s="239"/>
      <c r="J769" s="240">
        <f>ROUND(I769*H769,2)</f>
        <v>0</v>
      </c>
      <c r="K769" s="236" t="s">
        <v>123</v>
      </c>
      <c r="L769" s="241"/>
      <c r="M769" s="242" t="s">
        <v>19</v>
      </c>
      <c r="N769" s="243" t="s">
        <v>43</v>
      </c>
      <c r="O769" s="84"/>
      <c r="P769" s="191">
        <f>O769*H769</f>
        <v>0</v>
      </c>
      <c r="Q769" s="191">
        <v>0</v>
      </c>
      <c r="R769" s="191">
        <f>Q769*H769</f>
        <v>0</v>
      </c>
      <c r="S769" s="191">
        <v>0</v>
      </c>
      <c r="T769" s="192">
        <f>S769*H769</f>
        <v>0</v>
      </c>
      <c r="U769" s="38"/>
      <c r="V769" s="38"/>
      <c r="W769" s="38"/>
      <c r="X769" s="38"/>
      <c r="Y769" s="38"/>
      <c r="Z769" s="38"/>
      <c r="AA769" s="38"/>
      <c r="AB769" s="38"/>
      <c r="AC769" s="38"/>
      <c r="AD769" s="38"/>
      <c r="AE769" s="38"/>
      <c r="AR769" s="193" t="s">
        <v>145</v>
      </c>
      <c r="AT769" s="193" t="s">
        <v>321</v>
      </c>
      <c r="AU769" s="193" t="s">
        <v>82</v>
      </c>
      <c r="AY769" s="17" t="s">
        <v>125</v>
      </c>
      <c r="BE769" s="194">
        <f>IF(N769="základní",J769,0)</f>
        <v>0</v>
      </c>
      <c r="BF769" s="194">
        <f>IF(N769="snížená",J769,0)</f>
        <v>0</v>
      </c>
      <c r="BG769" s="194">
        <f>IF(N769="zákl. přenesená",J769,0)</f>
        <v>0</v>
      </c>
      <c r="BH769" s="194">
        <f>IF(N769="sníž. přenesená",J769,0)</f>
        <v>0</v>
      </c>
      <c r="BI769" s="194">
        <f>IF(N769="nulová",J769,0)</f>
        <v>0</v>
      </c>
      <c r="BJ769" s="17" t="s">
        <v>80</v>
      </c>
      <c r="BK769" s="194">
        <f>ROUND(I769*H769,2)</f>
        <v>0</v>
      </c>
      <c r="BL769" s="17" t="s">
        <v>124</v>
      </c>
      <c r="BM769" s="193" t="s">
        <v>906</v>
      </c>
    </row>
    <row r="770" s="2" customFormat="1">
      <c r="A770" s="38"/>
      <c r="B770" s="39"/>
      <c r="C770" s="40"/>
      <c r="D770" s="195" t="s">
        <v>126</v>
      </c>
      <c r="E770" s="40"/>
      <c r="F770" s="196" t="s">
        <v>331</v>
      </c>
      <c r="G770" s="40"/>
      <c r="H770" s="40"/>
      <c r="I770" s="197"/>
      <c r="J770" s="40"/>
      <c r="K770" s="40"/>
      <c r="L770" s="44"/>
      <c r="M770" s="198"/>
      <c r="N770" s="199"/>
      <c r="O770" s="84"/>
      <c r="P770" s="84"/>
      <c r="Q770" s="84"/>
      <c r="R770" s="84"/>
      <c r="S770" s="84"/>
      <c r="T770" s="85"/>
      <c r="U770" s="38"/>
      <c r="V770" s="38"/>
      <c r="W770" s="38"/>
      <c r="X770" s="38"/>
      <c r="Y770" s="38"/>
      <c r="Z770" s="38"/>
      <c r="AA770" s="38"/>
      <c r="AB770" s="38"/>
      <c r="AC770" s="38"/>
      <c r="AD770" s="38"/>
      <c r="AE770" s="38"/>
      <c r="AT770" s="17" t="s">
        <v>126</v>
      </c>
      <c r="AU770" s="17" t="s">
        <v>82</v>
      </c>
    </row>
    <row r="771" s="11" customFormat="1">
      <c r="A771" s="11"/>
      <c r="B771" s="200"/>
      <c r="C771" s="201"/>
      <c r="D771" s="195" t="s">
        <v>135</v>
      </c>
      <c r="E771" s="202" t="s">
        <v>19</v>
      </c>
      <c r="F771" s="203" t="s">
        <v>690</v>
      </c>
      <c r="G771" s="201"/>
      <c r="H771" s="204">
        <v>0.80000000000000004</v>
      </c>
      <c r="I771" s="205"/>
      <c r="J771" s="201"/>
      <c r="K771" s="201"/>
      <c r="L771" s="206"/>
      <c r="M771" s="207"/>
      <c r="N771" s="208"/>
      <c r="O771" s="208"/>
      <c r="P771" s="208"/>
      <c r="Q771" s="208"/>
      <c r="R771" s="208"/>
      <c r="S771" s="208"/>
      <c r="T771" s="209"/>
      <c r="U771" s="11"/>
      <c r="V771" s="11"/>
      <c r="W771" s="11"/>
      <c r="X771" s="11"/>
      <c r="Y771" s="11"/>
      <c r="Z771" s="11"/>
      <c r="AA771" s="11"/>
      <c r="AB771" s="11"/>
      <c r="AC771" s="11"/>
      <c r="AD771" s="11"/>
      <c r="AE771" s="11"/>
      <c r="AT771" s="210" t="s">
        <v>135</v>
      </c>
      <c r="AU771" s="210" t="s">
        <v>82</v>
      </c>
      <c r="AV771" s="11" t="s">
        <v>82</v>
      </c>
      <c r="AW771" s="11" t="s">
        <v>33</v>
      </c>
      <c r="AX771" s="11" t="s">
        <v>72</v>
      </c>
      <c r="AY771" s="210" t="s">
        <v>125</v>
      </c>
    </row>
    <row r="772" s="13" customFormat="1">
      <c r="A772" s="13"/>
      <c r="B772" s="221"/>
      <c r="C772" s="222"/>
      <c r="D772" s="195" t="s">
        <v>135</v>
      </c>
      <c r="E772" s="223" t="s">
        <v>19</v>
      </c>
      <c r="F772" s="224" t="s">
        <v>141</v>
      </c>
      <c r="G772" s="222"/>
      <c r="H772" s="225">
        <v>0.80000000000000004</v>
      </c>
      <c r="I772" s="226"/>
      <c r="J772" s="222"/>
      <c r="K772" s="222"/>
      <c r="L772" s="227"/>
      <c r="M772" s="228"/>
      <c r="N772" s="229"/>
      <c r="O772" s="229"/>
      <c r="P772" s="229"/>
      <c r="Q772" s="229"/>
      <c r="R772" s="229"/>
      <c r="S772" s="229"/>
      <c r="T772" s="230"/>
      <c r="U772" s="13"/>
      <c r="V772" s="13"/>
      <c r="W772" s="13"/>
      <c r="X772" s="13"/>
      <c r="Y772" s="13"/>
      <c r="Z772" s="13"/>
      <c r="AA772" s="13"/>
      <c r="AB772" s="13"/>
      <c r="AC772" s="13"/>
      <c r="AD772" s="13"/>
      <c r="AE772" s="13"/>
      <c r="AT772" s="231" t="s">
        <v>135</v>
      </c>
      <c r="AU772" s="231" t="s">
        <v>82</v>
      </c>
      <c r="AV772" s="13" t="s">
        <v>124</v>
      </c>
      <c r="AW772" s="13" t="s">
        <v>33</v>
      </c>
      <c r="AX772" s="13" t="s">
        <v>80</v>
      </c>
      <c r="AY772" s="231" t="s">
        <v>125</v>
      </c>
    </row>
    <row r="773" s="2" customFormat="1" ht="62.7" customHeight="1">
      <c r="A773" s="38"/>
      <c r="B773" s="39"/>
      <c r="C773" s="182" t="s">
        <v>907</v>
      </c>
      <c r="D773" s="182" t="s">
        <v>119</v>
      </c>
      <c r="E773" s="183" t="s">
        <v>533</v>
      </c>
      <c r="F773" s="184" t="s">
        <v>534</v>
      </c>
      <c r="G773" s="185" t="s">
        <v>122</v>
      </c>
      <c r="H773" s="186">
        <v>1</v>
      </c>
      <c r="I773" s="187"/>
      <c r="J773" s="188">
        <f>ROUND(I773*H773,2)</f>
        <v>0</v>
      </c>
      <c r="K773" s="184" t="s">
        <v>123</v>
      </c>
      <c r="L773" s="44"/>
      <c r="M773" s="189" t="s">
        <v>19</v>
      </c>
      <c r="N773" s="190" t="s">
        <v>43</v>
      </c>
      <c r="O773" s="84"/>
      <c r="P773" s="191">
        <f>O773*H773</f>
        <v>0</v>
      </c>
      <c r="Q773" s="191">
        <v>0</v>
      </c>
      <c r="R773" s="191">
        <f>Q773*H773</f>
        <v>0</v>
      </c>
      <c r="S773" s="191">
        <v>0</v>
      </c>
      <c r="T773" s="192">
        <f>S773*H773</f>
        <v>0</v>
      </c>
      <c r="U773" s="38"/>
      <c r="V773" s="38"/>
      <c r="W773" s="38"/>
      <c r="X773" s="38"/>
      <c r="Y773" s="38"/>
      <c r="Z773" s="38"/>
      <c r="AA773" s="38"/>
      <c r="AB773" s="38"/>
      <c r="AC773" s="38"/>
      <c r="AD773" s="38"/>
      <c r="AE773" s="38"/>
      <c r="AR773" s="193" t="s">
        <v>124</v>
      </c>
      <c r="AT773" s="193" t="s">
        <v>119</v>
      </c>
      <c r="AU773" s="193" t="s">
        <v>82</v>
      </c>
      <c r="AY773" s="17" t="s">
        <v>125</v>
      </c>
      <c r="BE773" s="194">
        <f>IF(N773="základní",J773,0)</f>
        <v>0</v>
      </c>
      <c r="BF773" s="194">
        <f>IF(N773="snížená",J773,0)</f>
        <v>0</v>
      </c>
      <c r="BG773" s="194">
        <f>IF(N773="zákl. přenesená",J773,0)</f>
        <v>0</v>
      </c>
      <c r="BH773" s="194">
        <f>IF(N773="sníž. přenesená",J773,0)</f>
        <v>0</v>
      </c>
      <c r="BI773" s="194">
        <f>IF(N773="nulová",J773,0)</f>
        <v>0</v>
      </c>
      <c r="BJ773" s="17" t="s">
        <v>80</v>
      </c>
      <c r="BK773" s="194">
        <f>ROUND(I773*H773,2)</f>
        <v>0</v>
      </c>
      <c r="BL773" s="17" t="s">
        <v>124</v>
      </c>
      <c r="BM773" s="193" t="s">
        <v>908</v>
      </c>
    </row>
    <row r="774" s="2" customFormat="1">
      <c r="A774" s="38"/>
      <c r="B774" s="39"/>
      <c r="C774" s="40"/>
      <c r="D774" s="195" t="s">
        <v>126</v>
      </c>
      <c r="E774" s="40"/>
      <c r="F774" s="196" t="s">
        <v>534</v>
      </c>
      <c r="G774" s="40"/>
      <c r="H774" s="40"/>
      <c r="I774" s="197"/>
      <c r="J774" s="40"/>
      <c r="K774" s="40"/>
      <c r="L774" s="44"/>
      <c r="M774" s="198"/>
      <c r="N774" s="199"/>
      <c r="O774" s="84"/>
      <c r="P774" s="84"/>
      <c r="Q774" s="84"/>
      <c r="R774" s="84"/>
      <c r="S774" s="84"/>
      <c r="T774" s="85"/>
      <c r="U774" s="38"/>
      <c r="V774" s="38"/>
      <c r="W774" s="38"/>
      <c r="X774" s="38"/>
      <c r="Y774" s="38"/>
      <c r="Z774" s="38"/>
      <c r="AA774" s="38"/>
      <c r="AB774" s="38"/>
      <c r="AC774" s="38"/>
      <c r="AD774" s="38"/>
      <c r="AE774" s="38"/>
      <c r="AT774" s="17" t="s">
        <v>126</v>
      </c>
      <c r="AU774" s="17" t="s">
        <v>82</v>
      </c>
    </row>
    <row r="775" s="2" customFormat="1" ht="21.75" customHeight="1">
      <c r="A775" s="38"/>
      <c r="B775" s="39"/>
      <c r="C775" s="182" t="s">
        <v>693</v>
      </c>
      <c r="D775" s="182" t="s">
        <v>119</v>
      </c>
      <c r="E775" s="183" t="s">
        <v>535</v>
      </c>
      <c r="F775" s="184" t="s">
        <v>536</v>
      </c>
      <c r="G775" s="185" t="s">
        <v>170</v>
      </c>
      <c r="H775" s="186">
        <v>10</v>
      </c>
      <c r="I775" s="187"/>
      <c r="J775" s="188">
        <f>ROUND(I775*H775,2)</f>
        <v>0</v>
      </c>
      <c r="K775" s="184" t="s">
        <v>123</v>
      </c>
      <c r="L775" s="44"/>
      <c r="M775" s="189" t="s">
        <v>19</v>
      </c>
      <c r="N775" s="190" t="s">
        <v>43</v>
      </c>
      <c r="O775" s="84"/>
      <c r="P775" s="191">
        <f>O775*H775</f>
        <v>0</v>
      </c>
      <c r="Q775" s="191">
        <v>0</v>
      </c>
      <c r="R775" s="191">
        <f>Q775*H775</f>
        <v>0</v>
      </c>
      <c r="S775" s="191">
        <v>0</v>
      </c>
      <c r="T775" s="192">
        <f>S775*H775</f>
        <v>0</v>
      </c>
      <c r="U775" s="38"/>
      <c r="V775" s="38"/>
      <c r="W775" s="38"/>
      <c r="X775" s="38"/>
      <c r="Y775" s="38"/>
      <c r="Z775" s="38"/>
      <c r="AA775" s="38"/>
      <c r="AB775" s="38"/>
      <c r="AC775" s="38"/>
      <c r="AD775" s="38"/>
      <c r="AE775" s="38"/>
      <c r="AR775" s="193" t="s">
        <v>124</v>
      </c>
      <c r="AT775" s="193" t="s">
        <v>119</v>
      </c>
      <c r="AU775" s="193" t="s">
        <v>82</v>
      </c>
      <c r="AY775" s="17" t="s">
        <v>125</v>
      </c>
      <c r="BE775" s="194">
        <f>IF(N775="základní",J775,0)</f>
        <v>0</v>
      </c>
      <c r="BF775" s="194">
        <f>IF(N775="snížená",J775,0)</f>
        <v>0</v>
      </c>
      <c r="BG775" s="194">
        <f>IF(N775="zákl. přenesená",J775,0)</f>
        <v>0</v>
      </c>
      <c r="BH775" s="194">
        <f>IF(N775="sníž. přenesená",J775,0)</f>
        <v>0</v>
      </c>
      <c r="BI775" s="194">
        <f>IF(N775="nulová",J775,0)</f>
        <v>0</v>
      </c>
      <c r="BJ775" s="17" t="s">
        <v>80</v>
      </c>
      <c r="BK775" s="194">
        <f>ROUND(I775*H775,2)</f>
        <v>0</v>
      </c>
      <c r="BL775" s="17" t="s">
        <v>124</v>
      </c>
      <c r="BM775" s="193" t="s">
        <v>909</v>
      </c>
    </row>
    <row r="776" s="2" customFormat="1">
      <c r="A776" s="38"/>
      <c r="B776" s="39"/>
      <c r="C776" s="40"/>
      <c r="D776" s="195" t="s">
        <v>126</v>
      </c>
      <c r="E776" s="40"/>
      <c r="F776" s="196" t="s">
        <v>536</v>
      </c>
      <c r="G776" s="40"/>
      <c r="H776" s="40"/>
      <c r="I776" s="197"/>
      <c r="J776" s="40"/>
      <c r="K776" s="40"/>
      <c r="L776" s="44"/>
      <c r="M776" s="198"/>
      <c r="N776" s="199"/>
      <c r="O776" s="84"/>
      <c r="P776" s="84"/>
      <c r="Q776" s="84"/>
      <c r="R776" s="84"/>
      <c r="S776" s="84"/>
      <c r="T776" s="85"/>
      <c r="U776" s="38"/>
      <c r="V776" s="38"/>
      <c r="W776" s="38"/>
      <c r="X776" s="38"/>
      <c r="Y776" s="38"/>
      <c r="Z776" s="38"/>
      <c r="AA776" s="38"/>
      <c r="AB776" s="38"/>
      <c r="AC776" s="38"/>
      <c r="AD776" s="38"/>
      <c r="AE776" s="38"/>
      <c r="AT776" s="17" t="s">
        <v>126</v>
      </c>
      <c r="AU776" s="17" t="s">
        <v>82</v>
      </c>
    </row>
    <row r="777" s="11" customFormat="1">
      <c r="A777" s="11"/>
      <c r="B777" s="200"/>
      <c r="C777" s="201"/>
      <c r="D777" s="195" t="s">
        <v>135</v>
      </c>
      <c r="E777" s="202" t="s">
        <v>19</v>
      </c>
      <c r="F777" s="203" t="s">
        <v>685</v>
      </c>
      <c r="G777" s="201"/>
      <c r="H777" s="204">
        <v>10</v>
      </c>
      <c r="I777" s="205"/>
      <c r="J777" s="201"/>
      <c r="K777" s="201"/>
      <c r="L777" s="206"/>
      <c r="M777" s="207"/>
      <c r="N777" s="208"/>
      <c r="O777" s="208"/>
      <c r="P777" s="208"/>
      <c r="Q777" s="208"/>
      <c r="R777" s="208"/>
      <c r="S777" s="208"/>
      <c r="T777" s="209"/>
      <c r="U777" s="11"/>
      <c r="V777" s="11"/>
      <c r="W777" s="11"/>
      <c r="X777" s="11"/>
      <c r="Y777" s="11"/>
      <c r="Z777" s="11"/>
      <c r="AA777" s="11"/>
      <c r="AB777" s="11"/>
      <c r="AC777" s="11"/>
      <c r="AD777" s="11"/>
      <c r="AE777" s="11"/>
      <c r="AT777" s="210" t="s">
        <v>135</v>
      </c>
      <c r="AU777" s="210" t="s">
        <v>82</v>
      </c>
      <c r="AV777" s="11" t="s">
        <v>82</v>
      </c>
      <c r="AW777" s="11" t="s">
        <v>33</v>
      </c>
      <c r="AX777" s="11" t="s">
        <v>72</v>
      </c>
      <c r="AY777" s="210" t="s">
        <v>125</v>
      </c>
    </row>
    <row r="778" s="13" customFormat="1">
      <c r="A778" s="13"/>
      <c r="B778" s="221"/>
      <c r="C778" s="222"/>
      <c r="D778" s="195" t="s">
        <v>135</v>
      </c>
      <c r="E778" s="223" t="s">
        <v>19</v>
      </c>
      <c r="F778" s="224" t="s">
        <v>141</v>
      </c>
      <c r="G778" s="222"/>
      <c r="H778" s="225">
        <v>10</v>
      </c>
      <c r="I778" s="226"/>
      <c r="J778" s="222"/>
      <c r="K778" s="222"/>
      <c r="L778" s="227"/>
      <c r="M778" s="228"/>
      <c r="N778" s="229"/>
      <c r="O778" s="229"/>
      <c r="P778" s="229"/>
      <c r="Q778" s="229"/>
      <c r="R778" s="229"/>
      <c r="S778" s="229"/>
      <c r="T778" s="230"/>
      <c r="U778" s="13"/>
      <c r="V778" s="13"/>
      <c r="W778" s="13"/>
      <c r="X778" s="13"/>
      <c r="Y778" s="13"/>
      <c r="Z778" s="13"/>
      <c r="AA778" s="13"/>
      <c r="AB778" s="13"/>
      <c r="AC778" s="13"/>
      <c r="AD778" s="13"/>
      <c r="AE778" s="13"/>
      <c r="AT778" s="231" t="s">
        <v>135</v>
      </c>
      <c r="AU778" s="231" t="s">
        <v>82</v>
      </c>
      <c r="AV778" s="13" t="s">
        <v>124</v>
      </c>
      <c r="AW778" s="13" t="s">
        <v>33</v>
      </c>
      <c r="AX778" s="13" t="s">
        <v>80</v>
      </c>
      <c r="AY778" s="231" t="s">
        <v>125</v>
      </c>
    </row>
    <row r="779" s="2" customFormat="1" ht="16.5" customHeight="1">
      <c r="A779" s="38"/>
      <c r="B779" s="39"/>
      <c r="C779" s="182" t="s">
        <v>910</v>
      </c>
      <c r="D779" s="182" t="s">
        <v>119</v>
      </c>
      <c r="E779" s="183" t="s">
        <v>538</v>
      </c>
      <c r="F779" s="184" t="s">
        <v>539</v>
      </c>
      <c r="G779" s="185" t="s">
        <v>122</v>
      </c>
      <c r="H779" s="186">
        <v>2</v>
      </c>
      <c r="I779" s="187"/>
      <c r="J779" s="188">
        <f>ROUND(I779*H779,2)</f>
        <v>0</v>
      </c>
      <c r="K779" s="184" t="s">
        <v>123</v>
      </c>
      <c r="L779" s="44"/>
      <c r="M779" s="189" t="s">
        <v>19</v>
      </c>
      <c r="N779" s="190" t="s">
        <v>43</v>
      </c>
      <c r="O779" s="84"/>
      <c r="P779" s="191">
        <f>O779*H779</f>
        <v>0</v>
      </c>
      <c r="Q779" s="191">
        <v>0</v>
      </c>
      <c r="R779" s="191">
        <f>Q779*H779</f>
        <v>0</v>
      </c>
      <c r="S779" s="191">
        <v>0</v>
      </c>
      <c r="T779" s="192">
        <f>S779*H779</f>
        <v>0</v>
      </c>
      <c r="U779" s="38"/>
      <c r="V779" s="38"/>
      <c r="W779" s="38"/>
      <c r="X779" s="38"/>
      <c r="Y779" s="38"/>
      <c r="Z779" s="38"/>
      <c r="AA779" s="38"/>
      <c r="AB779" s="38"/>
      <c r="AC779" s="38"/>
      <c r="AD779" s="38"/>
      <c r="AE779" s="38"/>
      <c r="AR779" s="193" t="s">
        <v>124</v>
      </c>
      <c r="AT779" s="193" t="s">
        <v>119</v>
      </c>
      <c r="AU779" s="193" t="s">
        <v>82</v>
      </c>
      <c r="AY779" s="17" t="s">
        <v>125</v>
      </c>
      <c r="BE779" s="194">
        <f>IF(N779="základní",J779,0)</f>
        <v>0</v>
      </c>
      <c r="BF779" s="194">
        <f>IF(N779="snížená",J779,0)</f>
        <v>0</v>
      </c>
      <c r="BG779" s="194">
        <f>IF(N779="zákl. přenesená",J779,0)</f>
        <v>0</v>
      </c>
      <c r="BH779" s="194">
        <f>IF(N779="sníž. přenesená",J779,0)</f>
        <v>0</v>
      </c>
      <c r="BI779" s="194">
        <f>IF(N779="nulová",J779,0)</f>
        <v>0</v>
      </c>
      <c r="BJ779" s="17" t="s">
        <v>80</v>
      </c>
      <c r="BK779" s="194">
        <f>ROUND(I779*H779,2)</f>
        <v>0</v>
      </c>
      <c r="BL779" s="17" t="s">
        <v>124</v>
      </c>
      <c r="BM779" s="193" t="s">
        <v>911</v>
      </c>
    </row>
    <row r="780" s="2" customFormat="1">
      <c r="A780" s="38"/>
      <c r="B780" s="39"/>
      <c r="C780" s="40"/>
      <c r="D780" s="195" t="s">
        <v>126</v>
      </c>
      <c r="E780" s="40"/>
      <c r="F780" s="196" t="s">
        <v>539</v>
      </c>
      <c r="G780" s="40"/>
      <c r="H780" s="40"/>
      <c r="I780" s="197"/>
      <c r="J780" s="40"/>
      <c r="K780" s="40"/>
      <c r="L780" s="44"/>
      <c r="M780" s="198"/>
      <c r="N780" s="199"/>
      <c r="O780" s="84"/>
      <c r="P780" s="84"/>
      <c r="Q780" s="84"/>
      <c r="R780" s="84"/>
      <c r="S780" s="84"/>
      <c r="T780" s="85"/>
      <c r="U780" s="38"/>
      <c r="V780" s="38"/>
      <c r="W780" s="38"/>
      <c r="X780" s="38"/>
      <c r="Y780" s="38"/>
      <c r="Z780" s="38"/>
      <c r="AA780" s="38"/>
      <c r="AB780" s="38"/>
      <c r="AC780" s="38"/>
      <c r="AD780" s="38"/>
      <c r="AE780" s="38"/>
      <c r="AT780" s="17" t="s">
        <v>126</v>
      </c>
      <c r="AU780" s="17" t="s">
        <v>82</v>
      </c>
    </row>
    <row r="781" s="2" customFormat="1" ht="37.8" customHeight="1">
      <c r="A781" s="38"/>
      <c r="B781" s="39"/>
      <c r="C781" s="182" t="s">
        <v>696</v>
      </c>
      <c r="D781" s="182" t="s">
        <v>119</v>
      </c>
      <c r="E781" s="183" t="s">
        <v>540</v>
      </c>
      <c r="F781" s="184" t="s">
        <v>541</v>
      </c>
      <c r="G781" s="185" t="s">
        <v>133</v>
      </c>
      <c r="H781" s="186">
        <v>26.25</v>
      </c>
      <c r="I781" s="187"/>
      <c r="J781" s="188">
        <f>ROUND(I781*H781,2)</f>
        <v>0</v>
      </c>
      <c r="K781" s="184" t="s">
        <v>123</v>
      </c>
      <c r="L781" s="44"/>
      <c r="M781" s="189" t="s">
        <v>19</v>
      </c>
      <c r="N781" s="190" t="s">
        <v>43</v>
      </c>
      <c r="O781" s="84"/>
      <c r="P781" s="191">
        <f>O781*H781</f>
        <v>0</v>
      </c>
      <c r="Q781" s="191">
        <v>0</v>
      </c>
      <c r="R781" s="191">
        <f>Q781*H781</f>
        <v>0</v>
      </c>
      <c r="S781" s="191">
        <v>0</v>
      </c>
      <c r="T781" s="192">
        <f>S781*H781</f>
        <v>0</v>
      </c>
      <c r="U781" s="38"/>
      <c r="V781" s="38"/>
      <c r="W781" s="38"/>
      <c r="X781" s="38"/>
      <c r="Y781" s="38"/>
      <c r="Z781" s="38"/>
      <c r="AA781" s="38"/>
      <c r="AB781" s="38"/>
      <c r="AC781" s="38"/>
      <c r="AD781" s="38"/>
      <c r="AE781" s="38"/>
      <c r="AR781" s="193" t="s">
        <v>124</v>
      </c>
      <c r="AT781" s="193" t="s">
        <v>119</v>
      </c>
      <c r="AU781" s="193" t="s">
        <v>82</v>
      </c>
      <c r="AY781" s="17" t="s">
        <v>125</v>
      </c>
      <c r="BE781" s="194">
        <f>IF(N781="základní",J781,0)</f>
        <v>0</v>
      </c>
      <c r="BF781" s="194">
        <f>IF(N781="snížená",J781,0)</f>
        <v>0</v>
      </c>
      <c r="BG781" s="194">
        <f>IF(N781="zákl. přenesená",J781,0)</f>
        <v>0</v>
      </c>
      <c r="BH781" s="194">
        <f>IF(N781="sníž. přenesená",J781,0)</f>
        <v>0</v>
      </c>
      <c r="BI781" s="194">
        <f>IF(N781="nulová",J781,0)</f>
        <v>0</v>
      </c>
      <c r="BJ781" s="17" t="s">
        <v>80</v>
      </c>
      <c r="BK781" s="194">
        <f>ROUND(I781*H781,2)</f>
        <v>0</v>
      </c>
      <c r="BL781" s="17" t="s">
        <v>124</v>
      </c>
      <c r="BM781" s="193" t="s">
        <v>912</v>
      </c>
    </row>
    <row r="782" s="2" customFormat="1">
      <c r="A782" s="38"/>
      <c r="B782" s="39"/>
      <c r="C782" s="40"/>
      <c r="D782" s="195" t="s">
        <v>126</v>
      </c>
      <c r="E782" s="40"/>
      <c r="F782" s="196" t="s">
        <v>541</v>
      </c>
      <c r="G782" s="40"/>
      <c r="H782" s="40"/>
      <c r="I782" s="197"/>
      <c r="J782" s="40"/>
      <c r="K782" s="40"/>
      <c r="L782" s="44"/>
      <c r="M782" s="198"/>
      <c r="N782" s="199"/>
      <c r="O782" s="84"/>
      <c r="P782" s="84"/>
      <c r="Q782" s="84"/>
      <c r="R782" s="84"/>
      <c r="S782" s="84"/>
      <c r="T782" s="85"/>
      <c r="U782" s="38"/>
      <c r="V782" s="38"/>
      <c r="W782" s="38"/>
      <c r="X782" s="38"/>
      <c r="Y782" s="38"/>
      <c r="Z782" s="38"/>
      <c r="AA782" s="38"/>
      <c r="AB782" s="38"/>
      <c r="AC782" s="38"/>
      <c r="AD782" s="38"/>
      <c r="AE782" s="38"/>
      <c r="AT782" s="17" t="s">
        <v>126</v>
      </c>
      <c r="AU782" s="17" t="s">
        <v>82</v>
      </c>
    </row>
    <row r="783" s="11" customFormat="1">
      <c r="A783" s="11"/>
      <c r="B783" s="200"/>
      <c r="C783" s="201"/>
      <c r="D783" s="195" t="s">
        <v>135</v>
      </c>
      <c r="E783" s="202" t="s">
        <v>19</v>
      </c>
      <c r="F783" s="203" t="s">
        <v>913</v>
      </c>
      <c r="G783" s="201"/>
      <c r="H783" s="204">
        <v>26.25</v>
      </c>
      <c r="I783" s="205"/>
      <c r="J783" s="201"/>
      <c r="K783" s="201"/>
      <c r="L783" s="206"/>
      <c r="M783" s="207"/>
      <c r="N783" s="208"/>
      <c r="O783" s="208"/>
      <c r="P783" s="208"/>
      <c r="Q783" s="208"/>
      <c r="R783" s="208"/>
      <c r="S783" s="208"/>
      <c r="T783" s="209"/>
      <c r="U783" s="11"/>
      <c r="V783" s="11"/>
      <c r="W783" s="11"/>
      <c r="X783" s="11"/>
      <c r="Y783" s="11"/>
      <c r="Z783" s="11"/>
      <c r="AA783" s="11"/>
      <c r="AB783" s="11"/>
      <c r="AC783" s="11"/>
      <c r="AD783" s="11"/>
      <c r="AE783" s="11"/>
      <c r="AT783" s="210" t="s">
        <v>135</v>
      </c>
      <c r="AU783" s="210" t="s">
        <v>82</v>
      </c>
      <c r="AV783" s="11" t="s">
        <v>82</v>
      </c>
      <c r="AW783" s="11" t="s">
        <v>33</v>
      </c>
      <c r="AX783" s="11" t="s">
        <v>72</v>
      </c>
      <c r="AY783" s="210" t="s">
        <v>125</v>
      </c>
    </row>
    <row r="784" s="13" customFormat="1">
      <c r="A784" s="13"/>
      <c r="B784" s="221"/>
      <c r="C784" s="222"/>
      <c r="D784" s="195" t="s">
        <v>135</v>
      </c>
      <c r="E784" s="223" t="s">
        <v>19</v>
      </c>
      <c r="F784" s="224" t="s">
        <v>141</v>
      </c>
      <c r="G784" s="222"/>
      <c r="H784" s="225">
        <v>26.25</v>
      </c>
      <c r="I784" s="226"/>
      <c r="J784" s="222"/>
      <c r="K784" s="222"/>
      <c r="L784" s="227"/>
      <c r="M784" s="228"/>
      <c r="N784" s="229"/>
      <c r="O784" s="229"/>
      <c r="P784" s="229"/>
      <c r="Q784" s="229"/>
      <c r="R784" s="229"/>
      <c r="S784" s="229"/>
      <c r="T784" s="230"/>
      <c r="U784" s="13"/>
      <c r="V784" s="13"/>
      <c r="W784" s="13"/>
      <c r="X784" s="13"/>
      <c r="Y784" s="13"/>
      <c r="Z784" s="13"/>
      <c r="AA784" s="13"/>
      <c r="AB784" s="13"/>
      <c r="AC784" s="13"/>
      <c r="AD784" s="13"/>
      <c r="AE784" s="13"/>
      <c r="AT784" s="231" t="s">
        <v>135</v>
      </c>
      <c r="AU784" s="231" t="s">
        <v>82</v>
      </c>
      <c r="AV784" s="13" t="s">
        <v>124</v>
      </c>
      <c r="AW784" s="13" t="s">
        <v>33</v>
      </c>
      <c r="AX784" s="13" t="s">
        <v>80</v>
      </c>
      <c r="AY784" s="231" t="s">
        <v>125</v>
      </c>
    </row>
    <row r="785" s="2" customFormat="1" ht="24.15" customHeight="1">
      <c r="A785" s="38"/>
      <c r="B785" s="39"/>
      <c r="C785" s="233" t="s">
        <v>914</v>
      </c>
      <c r="D785" s="233" t="s">
        <v>321</v>
      </c>
      <c r="E785" s="235" t="s">
        <v>543</v>
      </c>
      <c r="F785" s="236" t="s">
        <v>544</v>
      </c>
      <c r="G785" s="237" t="s">
        <v>144</v>
      </c>
      <c r="H785" s="238">
        <v>3.9380000000000002</v>
      </c>
      <c r="I785" s="239"/>
      <c r="J785" s="240">
        <f>ROUND(I785*H785,2)</f>
        <v>0</v>
      </c>
      <c r="K785" s="236" t="s">
        <v>123</v>
      </c>
      <c r="L785" s="241"/>
      <c r="M785" s="242" t="s">
        <v>19</v>
      </c>
      <c r="N785" s="243" t="s">
        <v>43</v>
      </c>
      <c r="O785" s="84"/>
      <c r="P785" s="191">
        <f>O785*H785</f>
        <v>0</v>
      </c>
      <c r="Q785" s="191">
        <v>0</v>
      </c>
      <c r="R785" s="191">
        <f>Q785*H785</f>
        <v>0</v>
      </c>
      <c r="S785" s="191">
        <v>0</v>
      </c>
      <c r="T785" s="192">
        <f>S785*H785</f>
        <v>0</v>
      </c>
      <c r="U785" s="38"/>
      <c r="V785" s="38"/>
      <c r="W785" s="38"/>
      <c r="X785" s="38"/>
      <c r="Y785" s="38"/>
      <c r="Z785" s="38"/>
      <c r="AA785" s="38"/>
      <c r="AB785" s="38"/>
      <c r="AC785" s="38"/>
      <c r="AD785" s="38"/>
      <c r="AE785" s="38"/>
      <c r="AR785" s="193" t="s">
        <v>145</v>
      </c>
      <c r="AT785" s="193" t="s">
        <v>321</v>
      </c>
      <c r="AU785" s="193" t="s">
        <v>82</v>
      </c>
      <c r="AY785" s="17" t="s">
        <v>125</v>
      </c>
      <c r="BE785" s="194">
        <f>IF(N785="základní",J785,0)</f>
        <v>0</v>
      </c>
      <c r="BF785" s="194">
        <f>IF(N785="snížená",J785,0)</f>
        <v>0</v>
      </c>
      <c r="BG785" s="194">
        <f>IF(N785="zákl. přenesená",J785,0)</f>
        <v>0</v>
      </c>
      <c r="BH785" s="194">
        <f>IF(N785="sníž. přenesená",J785,0)</f>
        <v>0</v>
      </c>
      <c r="BI785" s="194">
        <f>IF(N785="nulová",J785,0)</f>
        <v>0</v>
      </c>
      <c r="BJ785" s="17" t="s">
        <v>80</v>
      </c>
      <c r="BK785" s="194">
        <f>ROUND(I785*H785,2)</f>
        <v>0</v>
      </c>
      <c r="BL785" s="17" t="s">
        <v>124</v>
      </c>
      <c r="BM785" s="193" t="s">
        <v>915</v>
      </c>
    </row>
    <row r="786" s="2" customFormat="1">
      <c r="A786" s="38"/>
      <c r="B786" s="39"/>
      <c r="C786" s="40"/>
      <c r="D786" s="195" t="s">
        <v>126</v>
      </c>
      <c r="E786" s="40"/>
      <c r="F786" s="196" t="s">
        <v>544</v>
      </c>
      <c r="G786" s="40"/>
      <c r="H786" s="40"/>
      <c r="I786" s="197"/>
      <c r="J786" s="40"/>
      <c r="K786" s="40"/>
      <c r="L786" s="44"/>
      <c r="M786" s="198"/>
      <c r="N786" s="199"/>
      <c r="O786" s="84"/>
      <c r="P786" s="84"/>
      <c r="Q786" s="84"/>
      <c r="R786" s="84"/>
      <c r="S786" s="84"/>
      <c r="T786" s="85"/>
      <c r="U786" s="38"/>
      <c r="V786" s="38"/>
      <c r="W786" s="38"/>
      <c r="X786" s="38"/>
      <c r="Y786" s="38"/>
      <c r="Z786" s="38"/>
      <c r="AA786" s="38"/>
      <c r="AB786" s="38"/>
      <c r="AC786" s="38"/>
      <c r="AD786" s="38"/>
      <c r="AE786" s="38"/>
      <c r="AT786" s="17" t="s">
        <v>126</v>
      </c>
      <c r="AU786" s="17" t="s">
        <v>82</v>
      </c>
    </row>
    <row r="787" s="11" customFormat="1">
      <c r="A787" s="11"/>
      <c r="B787" s="200"/>
      <c r="C787" s="201"/>
      <c r="D787" s="195" t="s">
        <v>135</v>
      </c>
      <c r="E787" s="202" t="s">
        <v>19</v>
      </c>
      <c r="F787" s="203" t="s">
        <v>701</v>
      </c>
      <c r="G787" s="201"/>
      <c r="H787" s="204">
        <v>3.9380000000000002</v>
      </c>
      <c r="I787" s="205"/>
      <c r="J787" s="201"/>
      <c r="K787" s="201"/>
      <c r="L787" s="206"/>
      <c r="M787" s="207"/>
      <c r="N787" s="208"/>
      <c r="O787" s="208"/>
      <c r="P787" s="208"/>
      <c r="Q787" s="208"/>
      <c r="R787" s="208"/>
      <c r="S787" s="208"/>
      <c r="T787" s="209"/>
      <c r="U787" s="11"/>
      <c r="V787" s="11"/>
      <c r="W787" s="11"/>
      <c r="X787" s="11"/>
      <c r="Y787" s="11"/>
      <c r="Z787" s="11"/>
      <c r="AA787" s="11"/>
      <c r="AB787" s="11"/>
      <c r="AC787" s="11"/>
      <c r="AD787" s="11"/>
      <c r="AE787" s="11"/>
      <c r="AT787" s="210" t="s">
        <v>135</v>
      </c>
      <c r="AU787" s="210" t="s">
        <v>82</v>
      </c>
      <c r="AV787" s="11" t="s">
        <v>82</v>
      </c>
      <c r="AW787" s="11" t="s">
        <v>33</v>
      </c>
      <c r="AX787" s="11" t="s">
        <v>72</v>
      </c>
      <c r="AY787" s="210" t="s">
        <v>125</v>
      </c>
    </row>
    <row r="788" s="13" customFormat="1">
      <c r="A788" s="13"/>
      <c r="B788" s="221"/>
      <c r="C788" s="222"/>
      <c r="D788" s="195" t="s">
        <v>135</v>
      </c>
      <c r="E788" s="223" t="s">
        <v>19</v>
      </c>
      <c r="F788" s="224" t="s">
        <v>141</v>
      </c>
      <c r="G788" s="222"/>
      <c r="H788" s="225">
        <v>3.9380000000000002</v>
      </c>
      <c r="I788" s="226"/>
      <c r="J788" s="222"/>
      <c r="K788" s="222"/>
      <c r="L788" s="227"/>
      <c r="M788" s="228"/>
      <c r="N788" s="229"/>
      <c r="O788" s="229"/>
      <c r="P788" s="229"/>
      <c r="Q788" s="229"/>
      <c r="R788" s="229"/>
      <c r="S788" s="229"/>
      <c r="T788" s="230"/>
      <c r="U788" s="13"/>
      <c r="V788" s="13"/>
      <c r="W788" s="13"/>
      <c r="X788" s="13"/>
      <c r="Y788" s="13"/>
      <c r="Z788" s="13"/>
      <c r="AA788" s="13"/>
      <c r="AB788" s="13"/>
      <c r="AC788" s="13"/>
      <c r="AD788" s="13"/>
      <c r="AE788" s="13"/>
      <c r="AT788" s="231" t="s">
        <v>135</v>
      </c>
      <c r="AU788" s="231" t="s">
        <v>82</v>
      </c>
      <c r="AV788" s="13" t="s">
        <v>124</v>
      </c>
      <c r="AW788" s="13" t="s">
        <v>33</v>
      </c>
      <c r="AX788" s="13" t="s">
        <v>80</v>
      </c>
      <c r="AY788" s="231" t="s">
        <v>125</v>
      </c>
    </row>
    <row r="789" s="2" customFormat="1" ht="21.75" customHeight="1">
      <c r="A789" s="38"/>
      <c r="B789" s="39"/>
      <c r="C789" s="233" t="s">
        <v>697</v>
      </c>
      <c r="D789" s="233" t="s">
        <v>321</v>
      </c>
      <c r="E789" s="235" t="s">
        <v>546</v>
      </c>
      <c r="F789" s="236" t="s">
        <v>547</v>
      </c>
      <c r="G789" s="237" t="s">
        <v>144</v>
      </c>
      <c r="H789" s="238">
        <v>3.9380000000000002</v>
      </c>
      <c r="I789" s="239"/>
      <c r="J789" s="240">
        <f>ROUND(I789*H789,2)</f>
        <v>0</v>
      </c>
      <c r="K789" s="236" t="s">
        <v>123</v>
      </c>
      <c r="L789" s="241"/>
      <c r="M789" s="242" t="s">
        <v>19</v>
      </c>
      <c r="N789" s="243" t="s">
        <v>43</v>
      </c>
      <c r="O789" s="84"/>
      <c r="P789" s="191">
        <f>O789*H789</f>
        <v>0</v>
      </c>
      <c r="Q789" s="191">
        <v>0</v>
      </c>
      <c r="R789" s="191">
        <f>Q789*H789</f>
        <v>0</v>
      </c>
      <c r="S789" s="191">
        <v>0</v>
      </c>
      <c r="T789" s="192">
        <f>S789*H789</f>
        <v>0</v>
      </c>
      <c r="U789" s="38"/>
      <c r="V789" s="38"/>
      <c r="W789" s="38"/>
      <c r="X789" s="38"/>
      <c r="Y789" s="38"/>
      <c r="Z789" s="38"/>
      <c r="AA789" s="38"/>
      <c r="AB789" s="38"/>
      <c r="AC789" s="38"/>
      <c r="AD789" s="38"/>
      <c r="AE789" s="38"/>
      <c r="AR789" s="193" t="s">
        <v>145</v>
      </c>
      <c r="AT789" s="193" t="s">
        <v>321</v>
      </c>
      <c r="AU789" s="193" t="s">
        <v>82</v>
      </c>
      <c r="AY789" s="17" t="s">
        <v>125</v>
      </c>
      <c r="BE789" s="194">
        <f>IF(N789="základní",J789,0)</f>
        <v>0</v>
      </c>
      <c r="BF789" s="194">
        <f>IF(N789="snížená",J789,0)</f>
        <v>0</v>
      </c>
      <c r="BG789" s="194">
        <f>IF(N789="zákl. přenesená",J789,0)</f>
        <v>0</v>
      </c>
      <c r="BH789" s="194">
        <f>IF(N789="sníž. přenesená",J789,0)</f>
        <v>0</v>
      </c>
      <c r="BI789" s="194">
        <f>IF(N789="nulová",J789,0)</f>
        <v>0</v>
      </c>
      <c r="BJ789" s="17" t="s">
        <v>80</v>
      </c>
      <c r="BK789" s="194">
        <f>ROUND(I789*H789,2)</f>
        <v>0</v>
      </c>
      <c r="BL789" s="17" t="s">
        <v>124</v>
      </c>
      <c r="BM789" s="193" t="s">
        <v>916</v>
      </c>
    </row>
    <row r="790" s="2" customFormat="1">
      <c r="A790" s="38"/>
      <c r="B790" s="39"/>
      <c r="C790" s="40"/>
      <c r="D790" s="195" t="s">
        <v>126</v>
      </c>
      <c r="E790" s="40"/>
      <c r="F790" s="196" t="s">
        <v>547</v>
      </c>
      <c r="G790" s="40"/>
      <c r="H790" s="40"/>
      <c r="I790" s="197"/>
      <c r="J790" s="40"/>
      <c r="K790" s="40"/>
      <c r="L790" s="44"/>
      <c r="M790" s="198"/>
      <c r="N790" s="199"/>
      <c r="O790" s="84"/>
      <c r="P790" s="84"/>
      <c r="Q790" s="84"/>
      <c r="R790" s="84"/>
      <c r="S790" s="84"/>
      <c r="T790" s="85"/>
      <c r="U790" s="38"/>
      <c r="V790" s="38"/>
      <c r="W790" s="38"/>
      <c r="X790" s="38"/>
      <c r="Y790" s="38"/>
      <c r="Z790" s="38"/>
      <c r="AA790" s="38"/>
      <c r="AB790" s="38"/>
      <c r="AC790" s="38"/>
      <c r="AD790" s="38"/>
      <c r="AE790" s="38"/>
      <c r="AT790" s="17" t="s">
        <v>126</v>
      </c>
      <c r="AU790" s="17" t="s">
        <v>82</v>
      </c>
    </row>
    <row r="791" s="11" customFormat="1">
      <c r="A791" s="11"/>
      <c r="B791" s="200"/>
      <c r="C791" s="201"/>
      <c r="D791" s="195" t="s">
        <v>135</v>
      </c>
      <c r="E791" s="202" t="s">
        <v>19</v>
      </c>
      <c r="F791" s="203" t="s">
        <v>701</v>
      </c>
      <c r="G791" s="201"/>
      <c r="H791" s="204">
        <v>3.9380000000000002</v>
      </c>
      <c r="I791" s="205"/>
      <c r="J791" s="201"/>
      <c r="K791" s="201"/>
      <c r="L791" s="206"/>
      <c r="M791" s="207"/>
      <c r="N791" s="208"/>
      <c r="O791" s="208"/>
      <c r="P791" s="208"/>
      <c r="Q791" s="208"/>
      <c r="R791" s="208"/>
      <c r="S791" s="208"/>
      <c r="T791" s="209"/>
      <c r="U791" s="11"/>
      <c r="V791" s="11"/>
      <c r="W791" s="11"/>
      <c r="X791" s="11"/>
      <c r="Y791" s="11"/>
      <c r="Z791" s="11"/>
      <c r="AA791" s="11"/>
      <c r="AB791" s="11"/>
      <c r="AC791" s="11"/>
      <c r="AD791" s="11"/>
      <c r="AE791" s="11"/>
      <c r="AT791" s="210" t="s">
        <v>135</v>
      </c>
      <c r="AU791" s="210" t="s">
        <v>82</v>
      </c>
      <c r="AV791" s="11" t="s">
        <v>82</v>
      </c>
      <c r="AW791" s="11" t="s">
        <v>33</v>
      </c>
      <c r="AX791" s="11" t="s">
        <v>72</v>
      </c>
      <c r="AY791" s="210" t="s">
        <v>125</v>
      </c>
    </row>
    <row r="792" s="13" customFormat="1">
      <c r="A792" s="13"/>
      <c r="B792" s="221"/>
      <c r="C792" s="222"/>
      <c r="D792" s="195" t="s">
        <v>135</v>
      </c>
      <c r="E792" s="223" t="s">
        <v>19</v>
      </c>
      <c r="F792" s="224" t="s">
        <v>141</v>
      </c>
      <c r="G792" s="222"/>
      <c r="H792" s="225">
        <v>3.9380000000000002</v>
      </c>
      <c r="I792" s="226"/>
      <c r="J792" s="222"/>
      <c r="K792" s="222"/>
      <c r="L792" s="227"/>
      <c r="M792" s="228"/>
      <c r="N792" s="229"/>
      <c r="O792" s="229"/>
      <c r="P792" s="229"/>
      <c r="Q792" s="229"/>
      <c r="R792" s="229"/>
      <c r="S792" s="229"/>
      <c r="T792" s="230"/>
      <c r="U792" s="13"/>
      <c r="V792" s="13"/>
      <c r="W792" s="13"/>
      <c r="X792" s="13"/>
      <c r="Y792" s="13"/>
      <c r="Z792" s="13"/>
      <c r="AA792" s="13"/>
      <c r="AB792" s="13"/>
      <c r="AC792" s="13"/>
      <c r="AD792" s="13"/>
      <c r="AE792" s="13"/>
      <c r="AT792" s="231" t="s">
        <v>135</v>
      </c>
      <c r="AU792" s="231" t="s">
        <v>82</v>
      </c>
      <c r="AV792" s="13" t="s">
        <v>124</v>
      </c>
      <c r="AW792" s="13" t="s">
        <v>33</v>
      </c>
      <c r="AX792" s="13" t="s">
        <v>80</v>
      </c>
      <c r="AY792" s="231" t="s">
        <v>125</v>
      </c>
    </row>
    <row r="793" s="2" customFormat="1" ht="24.15" customHeight="1">
      <c r="A793" s="38"/>
      <c r="B793" s="39"/>
      <c r="C793" s="233" t="s">
        <v>917</v>
      </c>
      <c r="D793" s="233" t="s">
        <v>321</v>
      </c>
      <c r="E793" s="235" t="s">
        <v>548</v>
      </c>
      <c r="F793" s="236" t="s">
        <v>549</v>
      </c>
      <c r="G793" s="237" t="s">
        <v>144</v>
      </c>
      <c r="H793" s="238">
        <v>3.2810000000000001</v>
      </c>
      <c r="I793" s="239"/>
      <c r="J793" s="240">
        <f>ROUND(I793*H793,2)</f>
        <v>0</v>
      </c>
      <c r="K793" s="236" t="s">
        <v>123</v>
      </c>
      <c r="L793" s="241"/>
      <c r="M793" s="242" t="s">
        <v>19</v>
      </c>
      <c r="N793" s="243" t="s">
        <v>43</v>
      </c>
      <c r="O793" s="84"/>
      <c r="P793" s="191">
        <f>O793*H793</f>
        <v>0</v>
      </c>
      <c r="Q793" s="191">
        <v>0</v>
      </c>
      <c r="R793" s="191">
        <f>Q793*H793</f>
        <v>0</v>
      </c>
      <c r="S793" s="191">
        <v>0</v>
      </c>
      <c r="T793" s="192">
        <f>S793*H793</f>
        <v>0</v>
      </c>
      <c r="U793" s="38"/>
      <c r="V793" s="38"/>
      <c r="W793" s="38"/>
      <c r="X793" s="38"/>
      <c r="Y793" s="38"/>
      <c r="Z793" s="38"/>
      <c r="AA793" s="38"/>
      <c r="AB793" s="38"/>
      <c r="AC793" s="38"/>
      <c r="AD793" s="38"/>
      <c r="AE793" s="38"/>
      <c r="AR793" s="193" t="s">
        <v>145</v>
      </c>
      <c r="AT793" s="193" t="s">
        <v>321</v>
      </c>
      <c r="AU793" s="193" t="s">
        <v>82</v>
      </c>
      <c r="AY793" s="17" t="s">
        <v>125</v>
      </c>
      <c r="BE793" s="194">
        <f>IF(N793="základní",J793,0)</f>
        <v>0</v>
      </c>
      <c r="BF793" s="194">
        <f>IF(N793="snížená",J793,0)</f>
        <v>0</v>
      </c>
      <c r="BG793" s="194">
        <f>IF(N793="zákl. přenesená",J793,0)</f>
        <v>0</v>
      </c>
      <c r="BH793" s="194">
        <f>IF(N793="sníž. přenesená",J793,0)</f>
        <v>0</v>
      </c>
      <c r="BI793" s="194">
        <f>IF(N793="nulová",J793,0)</f>
        <v>0</v>
      </c>
      <c r="BJ793" s="17" t="s">
        <v>80</v>
      </c>
      <c r="BK793" s="194">
        <f>ROUND(I793*H793,2)</f>
        <v>0</v>
      </c>
      <c r="BL793" s="17" t="s">
        <v>124</v>
      </c>
      <c r="BM793" s="193" t="s">
        <v>918</v>
      </c>
    </row>
    <row r="794" s="2" customFormat="1">
      <c r="A794" s="38"/>
      <c r="B794" s="39"/>
      <c r="C794" s="40"/>
      <c r="D794" s="195" t="s">
        <v>126</v>
      </c>
      <c r="E794" s="40"/>
      <c r="F794" s="196" t="s">
        <v>549</v>
      </c>
      <c r="G794" s="40"/>
      <c r="H794" s="40"/>
      <c r="I794" s="197"/>
      <c r="J794" s="40"/>
      <c r="K794" s="40"/>
      <c r="L794" s="44"/>
      <c r="M794" s="198"/>
      <c r="N794" s="199"/>
      <c r="O794" s="84"/>
      <c r="P794" s="84"/>
      <c r="Q794" s="84"/>
      <c r="R794" s="84"/>
      <c r="S794" s="84"/>
      <c r="T794" s="85"/>
      <c r="U794" s="38"/>
      <c r="V794" s="38"/>
      <c r="W794" s="38"/>
      <c r="X794" s="38"/>
      <c r="Y794" s="38"/>
      <c r="Z794" s="38"/>
      <c r="AA794" s="38"/>
      <c r="AB794" s="38"/>
      <c r="AC794" s="38"/>
      <c r="AD794" s="38"/>
      <c r="AE794" s="38"/>
      <c r="AT794" s="17" t="s">
        <v>126</v>
      </c>
      <c r="AU794" s="17" t="s">
        <v>82</v>
      </c>
    </row>
    <row r="795" s="11" customFormat="1">
      <c r="A795" s="11"/>
      <c r="B795" s="200"/>
      <c r="C795" s="201"/>
      <c r="D795" s="195" t="s">
        <v>135</v>
      </c>
      <c r="E795" s="202" t="s">
        <v>19</v>
      </c>
      <c r="F795" s="203" t="s">
        <v>705</v>
      </c>
      <c r="G795" s="201"/>
      <c r="H795" s="204">
        <v>3.2810000000000001</v>
      </c>
      <c r="I795" s="205"/>
      <c r="J795" s="201"/>
      <c r="K795" s="201"/>
      <c r="L795" s="206"/>
      <c r="M795" s="207"/>
      <c r="N795" s="208"/>
      <c r="O795" s="208"/>
      <c r="P795" s="208"/>
      <c r="Q795" s="208"/>
      <c r="R795" s="208"/>
      <c r="S795" s="208"/>
      <c r="T795" s="209"/>
      <c r="U795" s="11"/>
      <c r="V795" s="11"/>
      <c r="W795" s="11"/>
      <c r="X795" s="11"/>
      <c r="Y795" s="11"/>
      <c r="Z795" s="11"/>
      <c r="AA795" s="11"/>
      <c r="AB795" s="11"/>
      <c r="AC795" s="11"/>
      <c r="AD795" s="11"/>
      <c r="AE795" s="11"/>
      <c r="AT795" s="210" t="s">
        <v>135</v>
      </c>
      <c r="AU795" s="210" t="s">
        <v>82</v>
      </c>
      <c r="AV795" s="11" t="s">
        <v>82</v>
      </c>
      <c r="AW795" s="11" t="s">
        <v>33</v>
      </c>
      <c r="AX795" s="11" t="s">
        <v>72</v>
      </c>
      <c r="AY795" s="210" t="s">
        <v>125</v>
      </c>
    </row>
    <row r="796" s="13" customFormat="1">
      <c r="A796" s="13"/>
      <c r="B796" s="221"/>
      <c r="C796" s="222"/>
      <c r="D796" s="195" t="s">
        <v>135</v>
      </c>
      <c r="E796" s="223" t="s">
        <v>19</v>
      </c>
      <c r="F796" s="224" t="s">
        <v>141</v>
      </c>
      <c r="G796" s="222"/>
      <c r="H796" s="225">
        <v>3.2810000000000001</v>
      </c>
      <c r="I796" s="226"/>
      <c r="J796" s="222"/>
      <c r="K796" s="222"/>
      <c r="L796" s="227"/>
      <c r="M796" s="228"/>
      <c r="N796" s="229"/>
      <c r="O796" s="229"/>
      <c r="P796" s="229"/>
      <c r="Q796" s="229"/>
      <c r="R796" s="229"/>
      <c r="S796" s="229"/>
      <c r="T796" s="230"/>
      <c r="U796" s="13"/>
      <c r="V796" s="13"/>
      <c r="W796" s="13"/>
      <c r="X796" s="13"/>
      <c r="Y796" s="13"/>
      <c r="Z796" s="13"/>
      <c r="AA796" s="13"/>
      <c r="AB796" s="13"/>
      <c r="AC796" s="13"/>
      <c r="AD796" s="13"/>
      <c r="AE796" s="13"/>
      <c r="AT796" s="231" t="s">
        <v>135</v>
      </c>
      <c r="AU796" s="231" t="s">
        <v>82</v>
      </c>
      <c r="AV796" s="13" t="s">
        <v>124</v>
      </c>
      <c r="AW796" s="13" t="s">
        <v>33</v>
      </c>
      <c r="AX796" s="13" t="s">
        <v>80</v>
      </c>
      <c r="AY796" s="231" t="s">
        <v>125</v>
      </c>
    </row>
    <row r="797" s="2" customFormat="1" ht="16.5" customHeight="1">
      <c r="A797" s="38"/>
      <c r="B797" s="39"/>
      <c r="C797" s="233" t="s">
        <v>700</v>
      </c>
      <c r="D797" s="233" t="s">
        <v>321</v>
      </c>
      <c r="E797" s="235" t="s">
        <v>551</v>
      </c>
      <c r="F797" s="236" t="s">
        <v>552</v>
      </c>
      <c r="G797" s="237" t="s">
        <v>122</v>
      </c>
      <c r="H797" s="238">
        <v>2</v>
      </c>
      <c r="I797" s="239"/>
      <c r="J797" s="240">
        <f>ROUND(I797*H797,2)</f>
        <v>0</v>
      </c>
      <c r="K797" s="236" t="s">
        <v>123</v>
      </c>
      <c r="L797" s="241"/>
      <c r="M797" s="242" t="s">
        <v>19</v>
      </c>
      <c r="N797" s="243" t="s">
        <v>43</v>
      </c>
      <c r="O797" s="84"/>
      <c r="P797" s="191">
        <f>O797*H797</f>
        <v>0</v>
      </c>
      <c r="Q797" s="191">
        <v>0</v>
      </c>
      <c r="R797" s="191">
        <f>Q797*H797</f>
        <v>0</v>
      </c>
      <c r="S797" s="191">
        <v>0</v>
      </c>
      <c r="T797" s="192">
        <f>S797*H797</f>
        <v>0</v>
      </c>
      <c r="U797" s="38"/>
      <c r="V797" s="38"/>
      <c r="W797" s="38"/>
      <c r="X797" s="38"/>
      <c r="Y797" s="38"/>
      <c r="Z797" s="38"/>
      <c r="AA797" s="38"/>
      <c r="AB797" s="38"/>
      <c r="AC797" s="38"/>
      <c r="AD797" s="38"/>
      <c r="AE797" s="38"/>
      <c r="AR797" s="193" t="s">
        <v>145</v>
      </c>
      <c r="AT797" s="193" t="s">
        <v>321</v>
      </c>
      <c r="AU797" s="193" t="s">
        <v>82</v>
      </c>
      <c r="AY797" s="17" t="s">
        <v>125</v>
      </c>
      <c r="BE797" s="194">
        <f>IF(N797="základní",J797,0)</f>
        <v>0</v>
      </c>
      <c r="BF797" s="194">
        <f>IF(N797="snížená",J797,0)</f>
        <v>0</v>
      </c>
      <c r="BG797" s="194">
        <f>IF(N797="zákl. přenesená",J797,0)</f>
        <v>0</v>
      </c>
      <c r="BH797" s="194">
        <f>IF(N797="sníž. přenesená",J797,0)</f>
        <v>0</v>
      </c>
      <c r="BI797" s="194">
        <f>IF(N797="nulová",J797,0)</f>
        <v>0</v>
      </c>
      <c r="BJ797" s="17" t="s">
        <v>80</v>
      </c>
      <c r="BK797" s="194">
        <f>ROUND(I797*H797,2)</f>
        <v>0</v>
      </c>
      <c r="BL797" s="17" t="s">
        <v>124</v>
      </c>
      <c r="BM797" s="193" t="s">
        <v>919</v>
      </c>
    </row>
    <row r="798" s="2" customFormat="1">
      <c r="A798" s="38"/>
      <c r="B798" s="39"/>
      <c r="C798" s="40"/>
      <c r="D798" s="195" t="s">
        <v>126</v>
      </c>
      <c r="E798" s="40"/>
      <c r="F798" s="196" t="s">
        <v>552</v>
      </c>
      <c r="G798" s="40"/>
      <c r="H798" s="40"/>
      <c r="I798" s="197"/>
      <c r="J798" s="40"/>
      <c r="K798" s="40"/>
      <c r="L798" s="44"/>
      <c r="M798" s="198"/>
      <c r="N798" s="199"/>
      <c r="O798" s="84"/>
      <c r="P798" s="84"/>
      <c r="Q798" s="84"/>
      <c r="R798" s="84"/>
      <c r="S798" s="84"/>
      <c r="T798" s="85"/>
      <c r="U798" s="38"/>
      <c r="V798" s="38"/>
      <c r="W798" s="38"/>
      <c r="X798" s="38"/>
      <c r="Y798" s="38"/>
      <c r="Z798" s="38"/>
      <c r="AA798" s="38"/>
      <c r="AB798" s="38"/>
      <c r="AC798" s="38"/>
      <c r="AD798" s="38"/>
      <c r="AE798" s="38"/>
      <c r="AT798" s="17" t="s">
        <v>126</v>
      </c>
      <c r="AU798" s="17" t="s">
        <v>82</v>
      </c>
    </row>
    <row r="799" s="2" customFormat="1" ht="55.5" customHeight="1">
      <c r="A799" s="38"/>
      <c r="B799" s="39"/>
      <c r="C799" s="182" t="s">
        <v>920</v>
      </c>
      <c r="D799" s="182" t="s">
        <v>119</v>
      </c>
      <c r="E799" s="183" t="s">
        <v>154</v>
      </c>
      <c r="F799" s="184" t="s">
        <v>155</v>
      </c>
      <c r="G799" s="185" t="s">
        <v>144</v>
      </c>
      <c r="H799" s="186">
        <v>11.157</v>
      </c>
      <c r="I799" s="187"/>
      <c r="J799" s="188">
        <f>ROUND(I799*H799,2)</f>
        <v>0</v>
      </c>
      <c r="K799" s="184" t="s">
        <v>123</v>
      </c>
      <c r="L799" s="44"/>
      <c r="M799" s="189" t="s">
        <v>19</v>
      </c>
      <c r="N799" s="190" t="s">
        <v>43</v>
      </c>
      <c r="O799" s="84"/>
      <c r="P799" s="191">
        <f>O799*H799</f>
        <v>0</v>
      </c>
      <c r="Q799" s="191">
        <v>0</v>
      </c>
      <c r="R799" s="191">
        <f>Q799*H799</f>
        <v>0</v>
      </c>
      <c r="S799" s="191">
        <v>0</v>
      </c>
      <c r="T799" s="192">
        <f>S799*H799</f>
        <v>0</v>
      </c>
      <c r="U799" s="38"/>
      <c r="V799" s="38"/>
      <c r="W799" s="38"/>
      <c r="X799" s="38"/>
      <c r="Y799" s="38"/>
      <c r="Z799" s="38"/>
      <c r="AA799" s="38"/>
      <c r="AB799" s="38"/>
      <c r="AC799" s="38"/>
      <c r="AD799" s="38"/>
      <c r="AE799" s="38"/>
      <c r="AR799" s="193" t="s">
        <v>124</v>
      </c>
      <c r="AT799" s="193" t="s">
        <v>119</v>
      </c>
      <c r="AU799" s="193" t="s">
        <v>82</v>
      </c>
      <c r="AY799" s="17" t="s">
        <v>125</v>
      </c>
      <c r="BE799" s="194">
        <f>IF(N799="základní",J799,0)</f>
        <v>0</v>
      </c>
      <c r="BF799" s="194">
        <f>IF(N799="snížená",J799,0)</f>
        <v>0</v>
      </c>
      <c r="BG799" s="194">
        <f>IF(N799="zákl. přenesená",J799,0)</f>
        <v>0</v>
      </c>
      <c r="BH799" s="194">
        <f>IF(N799="sníž. přenesená",J799,0)</f>
        <v>0</v>
      </c>
      <c r="BI799" s="194">
        <f>IF(N799="nulová",J799,0)</f>
        <v>0</v>
      </c>
      <c r="BJ799" s="17" t="s">
        <v>80</v>
      </c>
      <c r="BK799" s="194">
        <f>ROUND(I799*H799,2)</f>
        <v>0</v>
      </c>
      <c r="BL799" s="17" t="s">
        <v>124</v>
      </c>
      <c r="BM799" s="193" t="s">
        <v>921</v>
      </c>
    </row>
    <row r="800" s="2" customFormat="1">
      <c r="A800" s="38"/>
      <c r="B800" s="39"/>
      <c r="C800" s="40"/>
      <c r="D800" s="195" t="s">
        <v>126</v>
      </c>
      <c r="E800" s="40"/>
      <c r="F800" s="196" t="s">
        <v>155</v>
      </c>
      <c r="G800" s="40"/>
      <c r="H800" s="40"/>
      <c r="I800" s="197"/>
      <c r="J800" s="40"/>
      <c r="K800" s="40"/>
      <c r="L800" s="44"/>
      <c r="M800" s="198"/>
      <c r="N800" s="199"/>
      <c r="O800" s="84"/>
      <c r="P800" s="84"/>
      <c r="Q800" s="84"/>
      <c r="R800" s="84"/>
      <c r="S800" s="84"/>
      <c r="T800" s="85"/>
      <c r="U800" s="38"/>
      <c r="V800" s="38"/>
      <c r="W800" s="38"/>
      <c r="X800" s="38"/>
      <c r="Y800" s="38"/>
      <c r="Z800" s="38"/>
      <c r="AA800" s="38"/>
      <c r="AB800" s="38"/>
      <c r="AC800" s="38"/>
      <c r="AD800" s="38"/>
      <c r="AE800" s="38"/>
      <c r="AT800" s="17" t="s">
        <v>126</v>
      </c>
      <c r="AU800" s="17" t="s">
        <v>82</v>
      </c>
    </row>
    <row r="801" s="11" customFormat="1">
      <c r="A801" s="11"/>
      <c r="B801" s="200"/>
      <c r="C801" s="201"/>
      <c r="D801" s="195" t="s">
        <v>135</v>
      </c>
      <c r="E801" s="202" t="s">
        <v>19</v>
      </c>
      <c r="F801" s="203" t="s">
        <v>709</v>
      </c>
      <c r="G801" s="201"/>
      <c r="H801" s="204">
        <v>11.157</v>
      </c>
      <c r="I801" s="205"/>
      <c r="J801" s="201"/>
      <c r="K801" s="201"/>
      <c r="L801" s="206"/>
      <c r="M801" s="207"/>
      <c r="N801" s="208"/>
      <c r="O801" s="208"/>
      <c r="P801" s="208"/>
      <c r="Q801" s="208"/>
      <c r="R801" s="208"/>
      <c r="S801" s="208"/>
      <c r="T801" s="209"/>
      <c r="U801" s="11"/>
      <c r="V801" s="11"/>
      <c r="W801" s="11"/>
      <c r="X801" s="11"/>
      <c r="Y801" s="11"/>
      <c r="Z801" s="11"/>
      <c r="AA801" s="11"/>
      <c r="AB801" s="11"/>
      <c r="AC801" s="11"/>
      <c r="AD801" s="11"/>
      <c r="AE801" s="11"/>
      <c r="AT801" s="210" t="s">
        <v>135</v>
      </c>
      <c r="AU801" s="210" t="s">
        <v>82</v>
      </c>
      <c r="AV801" s="11" t="s">
        <v>82</v>
      </c>
      <c r="AW801" s="11" t="s">
        <v>33</v>
      </c>
      <c r="AX801" s="11" t="s">
        <v>72</v>
      </c>
      <c r="AY801" s="210" t="s">
        <v>125</v>
      </c>
    </row>
    <row r="802" s="13" customFormat="1">
      <c r="A802" s="13"/>
      <c r="B802" s="221"/>
      <c r="C802" s="222"/>
      <c r="D802" s="195" t="s">
        <v>135</v>
      </c>
      <c r="E802" s="223" t="s">
        <v>19</v>
      </c>
      <c r="F802" s="224" t="s">
        <v>141</v>
      </c>
      <c r="G802" s="222"/>
      <c r="H802" s="225">
        <v>11.157</v>
      </c>
      <c r="I802" s="226"/>
      <c r="J802" s="222"/>
      <c r="K802" s="222"/>
      <c r="L802" s="227"/>
      <c r="M802" s="228"/>
      <c r="N802" s="229"/>
      <c r="O802" s="229"/>
      <c r="P802" s="229"/>
      <c r="Q802" s="229"/>
      <c r="R802" s="229"/>
      <c r="S802" s="229"/>
      <c r="T802" s="230"/>
      <c r="U802" s="13"/>
      <c r="V802" s="13"/>
      <c r="W802" s="13"/>
      <c r="X802" s="13"/>
      <c r="Y802" s="13"/>
      <c r="Z802" s="13"/>
      <c r="AA802" s="13"/>
      <c r="AB802" s="13"/>
      <c r="AC802" s="13"/>
      <c r="AD802" s="13"/>
      <c r="AE802" s="13"/>
      <c r="AT802" s="231" t="s">
        <v>135</v>
      </c>
      <c r="AU802" s="231" t="s">
        <v>82</v>
      </c>
      <c r="AV802" s="13" t="s">
        <v>124</v>
      </c>
      <c r="AW802" s="13" t="s">
        <v>33</v>
      </c>
      <c r="AX802" s="13" t="s">
        <v>80</v>
      </c>
      <c r="AY802" s="231" t="s">
        <v>125</v>
      </c>
    </row>
    <row r="803" s="2" customFormat="1" ht="24.15" customHeight="1">
      <c r="A803" s="38"/>
      <c r="B803" s="39"/>
      <c r="C803" s="182" t="s">
        <v>702</v>
      </c>
      <c r="D803" s="182" t="s">
        <v>119</v>
      </c>
      <c r="E803" s="183" t="s">
        <v>554</v>
      </c>
      <c r="F803" s="184" t="s">
        <v>555</v>
      </c>
      <c r="G803" s="185" t="s">
        <v>170</v>
      </c>
      <c r="H803" s="186">
        <v>10</v>
      </c>
      <c r="I803" s="187"/>
      <c r="J803" s="188">
        <f>ROUND(I803*H803,2)</f>
        <v>0</v>
      </c>
      <c r="K803" s="184" t="s">
        <v>19</v>
      </c>
      <c r="L803" s="44"/>
      <c r="M803" s="189" t="s">
        <v>19</v>
      </c>
      <c r="N803" s="190" t="s">
        <v>43</v>
      </c>
      <c r="O803" s="84"/>
      <c r="P803" s="191">
        <f>O803*H803</f>
        <v>0</v>
      </c>
      <c r="Q803" s="191">
        <v>0</v>
      </c>
      <c r="R803" s="191">
        <f>Q803*H803</f>
        <v>0</v>
      </c>
      <c r="S803" s="191">
        <v>0</v>
      </c>
      <c r="T803" s="192">
        <f>S803*H803</f>
        <v>0</v>
      </c>
      <c r="U803" s="38"/>
      <c r="V803" s="38"/>
      <c r="W803" s="38"/>
      <c r="X803" s="38"/>
      <c r="Y803" s="38"/>
      <c r="Z803" s="38"/>
      <c r="AA803" s="38"/>
      <c r="AB803" s="38"/>
      <c r="AC803" s="38"/>
      <c r="AD803" s="38"/>
      <c r="AE803" s="38"/>
      <c r="AR803" s="193" t="s">
        <v>124</v>
      </c>
      <c r="AT803" s="193" t="s">
        <v>119</v>
      </c>
      <c r="AU803" s="193" t="s">
        <v>82</v>
      </c>
      <c r="AY803" s="17" t="s">
        <v>125</v>
      </c>
      <c r="BE803" s="194">
        <f>IF(N803="základní",J803,0)</f>
        <v>0</v>
      </c>
      <c r="BF803" s="194">
        <f>IF(N803="snížená",J803,0)</f>
        <v>0</v>
      </c>
      <c r="BG803" s="194">
        <f>IF(N803="zákl. přenesená",J803,0)</f>
        <v>0</v>
      </c>
      <c r="BH803" s="194">
        <f>IF(N803="sníž. přenesená",J803,0)</f>
        <v>0</v>
      </c>
      <c r="BI803" s="194">
        <f>IF(N803="nulová",J803,0)</f>
        <v>0</v>
      </c>
      <c r="BJ803" s="17" t="s">
        <v>80</v>
      </c>
      <c r="BK803" s="194">
        <f>ROUND(I803*H803,2)</f>
        <v>0</v>
      </c>
      <c r="BL803" s="17" t="s">
        <v>124</v>
      </c>
      <c r="BM803" s="193" t="s">
        <v>922</v>
      </c>
    </row>
    <row r="804" s="2" customFormat="1">
      <c r="A804" s="38"/>
      <c r="B804" s="39"/>
      <c r="C804" s="40"/>
      <c r="D804" s="195" t="s">
        <v>126</v>
      </c>
      <c r="E804" s="40"/>
      <c r="F804" s="196" t="s">
        <v>555</v>
      </c>
      <c r="G804" s="40"/>
      <c r="H804" s="40"/>
      <c r="I804" s="197"/>
      <c r="J804" s="40"/>
      <c r="K804" s="40"/>
      <c r="L804" s="44"/>
      <c r="M804" s="198"/>
      <c r="N804" s="199"/>
      <c r="O804" s="84"/>
      <c r="P804" s="84"/>
      <c r="Q804" s="84"/>
      <c r="R804" s="84"/>
      <c r="S804" s="84"/>
      <c r="T804" s="85"/>
      <c r="U804" s="38"/>
      <c r="V804" s="38"/>
      <c r="W804" s="38"/>
      <c r="X804" s="38"/>
      <c r="Y804" s="38"/>
      <c r="Z804" s="38"/>
      <c r="AA804" s="38"/>
      <c r="AB804" s="38"/>
      <c r="AC804" s="38"/>
      <c r="AD804" s="38"/>
      <c r="AE804" s="38"/>
      <c r="AT804" s="17" t="s">
        <v>126</v>
      </c>
      <c r="AU804" s="17" t="s">
        <v>82</v>
      </c>
    </row>
    <row r="805" s="11" customFormat="1">
      <c r="A805" s="11"/>
      <c r="B805" s="200"/>
      <c r="C805" s="201"/>
      <c r="D805" s="195" t="s">
        <v>135</v>
      </c>
      <c r="E805" s="202" t="s">
        <v>19</v>
      </c>
      <c r="F805" s="203" t="s">
        <v>711</v>
      </c>
      <c r="G805" s="201"/>
      <c r="H805" s="204">
        <v>10</v>
      </c>
      <c r="I805" s="205"/>
      <c r="J805" s="201"/>
      <c r="K805" s="201"/>
      <c r="L805" s="206"/>
      <c r="M805" s="207"/>
      <c r="N805" s="208"/>
      <c r="O805" s="208"/>
      <c r="P805" s="208"/>
      <c r="Q805" s="208"/>
      <c r="R805" s="208"/>
      <c r="S805" s="208"/>
      <c r="T805" s="209"/>
      <c r="U805" s="11"/>
      <c r="V805" s="11"/>
      <c r="W805" s="11"/>
      <c r="X805" s="11"/>
      <c r="Y805" s="11"/>
      <c r="Z805" s="11"/>
      <c r="AA805" s="11"/>
      <c r="AB805" s="11"/>
      <c r="AC805" s="11"/>
      <c r="AD805" s="11"/>
      <c r="AE805" s="11"/>
      <c r="AT805" s="210" t="s">
        <v>135</v>
      </c>
      <c r="AU805" s="210" t="s">
        <v>82</v>
      </c>
      <c r="AV805" s="11" t="s">
        <v>82</v>
      </c>
      <c r="AW805" s="11" t="s">
        <v>33</v>
      </c>
      <c r="AX805" s="11" t="s">
        <v>72</v>
      </c>
      <c r="AY805" s="210" t="s">
        <v>125</v>
      </c>
    </row>
    <row r="806" s="13" customFormat="1">
      <c r="A806" s="13"/>
      <c r="B806" s="221"/>
      <c r="C806" s="222"/>
      <c r="D806" s="195" t="s">
        <v>135</v>
      </c>
      <c r="E806" s="223" t="s">
        <v>19</v>
      </c>
      <c r="F806" s="224" t="s">
        <v>141</v>
      </c>
      <c r="G806" s="222"/>
      <c r="H806" s="225">
        <v>10</v>
      </c>
      <c r="I806" s="226"/>
      <c r="J806" s="222"/>
      <c r="K806" s="222"/>
      <c r="L806" s="227"/>
      <c r="M806" s="228"/>
      <c r="N806" s="229"/>
      <c r="O806" s="229"/>
      <c r="P806" s="229"/>
      <c r="Q806" s="229"/>
      <c r="R806" s="229"/>
      <c r="S806" s="229"/>
      <c r="T806" s="230"/>
      <c r="U806" s="13"/>
      <c r="V806" s="13"/>
      <c r="W806" s="13"/>
      <c r="X806" s="13"/>
      <c r="Y806" s="13"/>
      <c r="Z806" s="13"/>
      <c r="AA806" s="13"/>
      <c r="AB806" s="13"/>
      <c r="AC806" s="13"/>
      <c r="AD806" s="13"/>
      <c r="AE806" s="13"/>
      <c r="AT806" s="231" t="s">
        <v>135</v>
      </c>
      <c r="AU806" s="231" t="s">
        <v>82</v>
      </c>
      <c r="AV806" s="13" t="s">
        <v>124</v>
      </c>
      <c r="AW806" s="13" t="s">
        <v>33</v>
      </c>
      <c r="AX806" s="13" t="s">
        <v>80</v>
      </c>
      <c r="AY806" s="231" t="s">
        <v>125</v>
      </c>
    </row>
    <row r="807" s="2" customFormat="1" ht="24.15" customHeight="1">
      <c r="A807" s="38"/>
      <c r="B807" s="39"/>
      <c r="C807" s="182" t="s">
        <v>923</v>
      </c>
      <c r="D807" s="182" t="s">
        <v>119</v>
      </c>
      <c r="E807" s="183" t="s">
        <v>558</v>
      </c>
      <c r="F807" s="184" t="s">
        <v>559</v>
      </c>
      <c r="G807" s="185" t="s">
        <v>170</v>
      </c>
      <c r="H807" s="186">
        <v>10</v>
      </c>
      <c r="I807" s="187"/>
      <c r="J807" s="188">
        <f>ROUND(I807*H807,2)</f>
        <v>0</v>
      </c>
      <c r="K807" s="184" t="s">
        <v>19</v>
      </c>
      <c r="L807" s="44"/>
      <c r="M807" s="189" t="s">
        <v>19</v>
      </c>
      <c r="N807" s="190" t="s">
        <v>43</v>
      </c>
      <c r="O807" s="84"/>
      <c r="P807" s="191">
        <f>O807*H807</f>
        <v>0</v>
      </c>
      <c r="Q807" s="191">
        <v>0</v>
      </c>
      <c r="R807" s="191">
        <f>Q807*H807</f>
        <v>0</v>
      </c>
      <c r="S807" s="191">
        <v>0</v>
      </c>
      <c r="T807" s="192">
        <f>S807*H807</f>
        <v>0</v>
      </c>
      <c r="U807" s="38"/>
      <c r="V807" s="38"/>
      <c r="W807" s="38"/>
      <c r="X807" s="38"/>
      <c r="Y807" s="38"/>
      <c r="Z807" s="38"/>
      <c r="AA807" s="38"/>
      <c r="AB807" s="38"/>
      <c r="AC807" s="38"/>
      <c r="AD807" s="38"/>
      <c r="AE807" s="38"/>
      <c r="AR807" s="193" t="s">
        <v>124</v>
      </c>
      <c r="AT807" s="193" t="s">
        <v>119</v>
      </c>
      <c r="AU807" s="193" t="s">
        <v>82</v>
      </c>
      <c r="AY807" s="17" t="s">
        <v>125</v>
      </c>
      <c r="BE807" s="194">
        <f>IF(N807="základní",J807,0)</f>
        <v>0</v>
      </c>
      <c r="BF807" s="194">
        <f>IF(N807="snížená",J807,0)</f>
        <v>0</v>
      </c>
      <c r="BG807" s="194">
        <f>IF(N807="zákl. přenesená",J807,0)</f>
        <v>0</v>
      </c>
      <c r="BH807" s="194">
        <f>IF(N807="sníž. přenesená",J807,0)</f>
        <v>0</v>
      </c>
      <c r="BI807" s="194">
        <f>IF(N807="nulová",J807,0)</f>
        <v>0</v>
      </c>
      <c r="BJ807" s="17" t="s">
        <v>80</v>
      </c>
      <c r="BK807" s="194">
        <f>ROUND(I807*H807,2)</f>
        <v>0</v>
      </c>
      <c r="BL807" s="17" t="s">
        <v>124</v>
      </c>
      <c r="BM807" s="193" t="s">
        <v>924</v>
      </c>
    </row>
    <row r="808" s="2" customFormat="1">
      <c r="A808" s="38"/>
      <c r="B808" s="39"/>
      <c r="C808" s="40"/>
      <c r="D808" s="195" t="s">
        <v>126</v>
      </c>
      <c r="E808" s="40"/>
      <c r="F808" s="196" t="s">
        <v>559</v>
      </c>
      <c r="G808" s="40"/>
      <c r="H808" s="40"/>
      <c r="I808" s="197"/>
      <c r="J808" s="40"/>
      <c r="K808" s="40"/>
      <c r="L808" s="44"/>
      <c r="M808" s="198"/>
      <c r="N808" s="199"/>
      <c r="O808" s="84"/>
      <c r="P808" s="84"/>
      <c r="Q808" s="84"/>
      <c r="R808" s="84"/>
      <c r="S808" s="84"/>
      <c r="T808" s="85"/>
      <c r="U808" s="38"/>
      <c r="V808" s="38"/>
      <c r="W808" s="38"/>
      <c r="X808" s="38"/>
      <c r="Y808" s="38"/>
      <c r="Z808" s="38"/>
      <c r="AA808" s="38"/>
      <c r="AB808" s="38"/>
      <c r="AC808" s="38"/>
      <c r="AD808" s="38"/>
      <c r="AE808" s="38"/>
      <c r="AT808" s="17" t="s">
        <v>126</v>
      </c>
      <c r="AU808" s="17" t="s">
        <v>82</v>
      </c>
    </row>
    <row r="809" s="11" customFormat="1">
      <c r="A809" s="11"/>
      <c r="B809" s="200"/>
      <c r="C809" s="201"/>
      <c r="D809" s="195" t="s">
        <v>135</v>
      </c>
      <c r="E809" s="202" t="s">
        <v>19</v>
      </c>
      <c r="F809" s="203" t="s">
        <v>711</v>
      </c>
      <c r="G809" s="201"/>
      <c r="H809" s="204">
        <v>10</v>
      </c>
      <c r="I809" s="205"/>
      <c r="J809" s="201"/>
      <c r="K809" s="201"/>
      <c r="L809" s="206"/>
      <c r="M809" s="207"/>
      <c r="N809" s="208"/>
      <c r="O809" s="208"/>
      <c r="P809" s="208"/>
      <c r="Q809" s="208"/>
      <c r="R809" s="208"/>
      <c r="S809" s="208"/>
      <c r="T809" s="209"/>
      <c r="U809" s="11"/>
      <c r="V809" s="11"/>
      <c r="W809" s="11"/>
      <c r="X809" s="11"/>
      <c r="Y809" s="11"/>
      <c r="Z809" s="11"/>
      <c r="AA809" s="11"/>
      <c r="AB809" s="11"/>
      <c r="AC809" s="11"/>
      <c r="AD809" s="11"/>
      <c r="AE809" s="11"/>
      <c r="AT809" s="210" t="s">
        <v>135</v>
      </c>
      <c r="AU809" s="210" t="s">
        <v>82</v>
      </c>
      <c r="AV809" s="11" t="s">
        <v>82</v>
      </c>
      <c r="AW809" s="11" t="s">
        <v>33</v>
      </c>
      <c r="AX809" s="11" t="s">
        <v>72</v>
      </c>
      <c r="AY809" s="210" t="s">
        <v>125</v>
      </c>
    </row>
    <row r="810" s="13" customFormat="1">
      <c r="A810" s="13"/>
      <c r="B810" s="221"/>
      <c r="C810" s="222"/>
      <c r="D810" s="195" t="s">
        <v>135</v>
      </c>
      <c r="E810" s="223" t="s">
        <v>19</v>
      </c>
      <c r="F810" s="224" t="s">
        <v>141</v>
      </c>
      <c r="G810" s="222"/>
      <c r="H810" s="225">
        <v>10</v>
      </c>
      <c r="I810" s="226"/>
      <c r="J810" s="222"/>
      <c r="K810" s="222"/>
      <c r="L810" s="227"/>
      <c r="M810" s="228"/>
      <c r="N810" s="229"/>
      <c r="O810" s="229"/>
      <c r="P810" s="229"/>
      <c r="Q810" s="229"/>
      <c r="R810" s="229"/>
      <c r="S810" s="229"/>
      <c r="T810" s="230"/>
      <c r="U810" s="13"/>
      <c r="V810" s="13"/>
      <c r="W810" s="13"/>
      <c r="X810" s="13"/>
      <c r="Y810" s="13"/>
      <c r="Z810" s="13"/>
      <c r="AA810" s="13"/>
      <c r="AB810" s="13"/>
      <c r="AC810" s="13"/>
      <c r="AD810" s="13"/>
      <c r="AE810" s="13"/>
      <c r="AT810" s="231" t="s">
        <v>135</v>
      </c>
      <c r="AU810" s="231" t="s">
        <v>82</v>
      </c>
      <c r="AV810" s="13" t="s">
        <v>124</v>
      </c>
      <c r="AW810" s="13" t="s">
        <v>33</v>
      </c>
      <c r="AX810" s="13" t="s">
        <v>80</v>
      </c>
      <c r="AY810" s="231" t="s">
        <v>125</v>
      </c>
    </row>
    <row r="811" s="2" customFormat="1" ht="24.15" customHeight="1">
      <c r="A811" s="38"/>
      <c r="B811" s="39"/>
      <c r="C811" s="182" t="s">
        <v>704</v>
      </c>
      <c r="D811" s="182" t="s">
        <v>119</v>
      </c>
      <c r="E811" s="183" t="s">
        <v>925</v>
      </c>
      <c r="F811" s="184" t="s">
        <v>926</v>
      </c>
      <c r="G811" s="185" t="s">
        <v>122</v>
      </c>
      <c r="H811" s="186">
        <v>3</v>
      </c>
      <c r="I811" s="187"/>
      <c r="J811" s="188">
        <f>ROUND(I811*H811,2)</f>
        <v>0</v>
      </c>
      <c r="K811" s="184" t="s">
        <v>123</v>
      </c>
      <c r="L811" s="44"/>
      <c r="M811" s="189" t="s">
        <v>19</v>
      </c>
      <c r="N811" s="190" t="s">
        <v>43</v>
      </c>
      <c r="O811" s="84"/>
      <c r="P811" s="191">
        <f>O811*H811</f>
        <v>0</v>
      </c>
      <c r="Q811" s="191">
        <v>0</v>
      </c>
      <c r="R811" s="191">
        <f>Q811*H811</f>
        <v>0</v>
      </c>
      <c r="S811" s="191">
        <v>0</v>
      </c>
      <c r="T811" s="192">
        <f>S811*H811</f>
        <v>0</v>
      </c>
      <c r="U811" s="38"/>
      <c r="V811" s="38"/>
      <c r="W811" s="38"/>
      <c r="X811" s="38"/>
      <c r="Y811" s="38"/>
      <c r="Z811" s="38"/>
      <c r="AA811" s="38"/>
      <c r="AB811" s="38"/>
      <c r="AC811" s="38"/>
      <c r="AD811" s="38"/>
      <c r="AE811" s="38"/>
      <c r="AR811" s="193" t="s">
        <v>124</v>
      </c>
      <c r="AT811" s="193" t="s">
        <v>119</v>
      </c>
      <c r="AU811" s="193" t="s">
        <v>82</v>
      </c>
      <c r="AY811" s="17" t="s">
        <v>125</v>
      </c>
      <c r="BE811" s="194">
        <f>IF(N811="základní",J811,0)</f>
        <v>0</v>
      </c>
      <c r="BF811" s="194">
        <f>IF(N811="snížená",J811,0)</f>
        <v>0</v>
      </c>
      <c r="BG811" s="194">
        <f>IF(N811="zákl. přenesená",J811,0)</f>
        <v>0</v>
      </c>
      <c r="BH811" s="194">
        <f>IF(N811="sníž. přenesená",J811,0)</f>
        <v>0</v>
      </c>
      <c r="BI811" s="194">
        <f>IF(N811="nulová",J811,0)</f>
        <v>0</v>
      </c>
      <c r="BJ811" s="17" t="s">
        <v>80</v>
      </c>
      <c r="BK811" s="194">
        <f>ROUND(I811*H811,2)</f>
        <v>0</v>
      </c>
      <c r="BL811" s="17" t="s">
        <v>124</v>
      </c>
      <c r="BM811" s="193" t="s">
        <v>927</v>
      </c>
    </row>
    <row r="812" s="2" customFormat="1">
      <c r="A812" s="38"/>
      <c r="B812" s="39"/>
      <c r="C812" s="40"/>
      <c r="D812" s="195" t="s">
        <v>126</v>
      </c>
      <c r="E812" s="40"/>
      <c r="F812" s="196" t="s">
        <v>926</v>
      </c>
      <c r="G812" s="40"/>
      <c r="H812" s="40"/>
      <c r="I812" s="197"/>
      <c r="J812" s="40"/>
      <c r="K812" s="40"/>
      <c r="L812" s="44"/>
      <c r="M812" s="198"/>
      <c r="N812" s="199"/>
      <c r="O812" s="84"/>
      <c r="P812" s="84"/>
      <c r="Q812" s="84"/>
      <c r="R812" s="84"/>
      <c r="S812" s="84"/>
      <c r="T812" s="85"/>
      <c r="U812" s="38"/>
      <c r="V812" s="38"/>
      <c r="W812" s="38"/>
      <c r="X812" s="38"/>
      <c r="Y812" s="38"/>
      <c r="Z812" s="38"/>
      <c r="AA812" s="38"/>
      <c r="AB812" s="38"/>
      <c r="AC812" s="38"/>
      <c r="AD812" s="38"/>
      <c r="AE812" s="38"/>
      <c r="AT812" s="17" t="s">
        <v>126</v>
      </c>
      <c r="AU812" s="17" t="s">
        <v>82</v>
      </c>
    </row>
    <row r="813" s="11" customFormat="1">
      <c r="A813" s="11"/>
      <c r="B813" s="200"/>
      <c r="C813" s="201"/>
      <c r="D813" s="195" t="s">
        <v>135</v>
      </c>
      <c r="E813" s="202" t="s">
        <v>19</v>
      </c>
      <c r="F813" s="203" t="s">
        <v>928</v>
      </c>
      <c r="G813" s="201"/>
      <c r="H813" s="204">
        <v>3</v>
      </c>
      <c r="I813" s="205"/>
      <c r="J813" s="201"/>
      <c r="K813" s="201"/>
      <c r="L813" s="206"/>
      <c r="M813" s="207"/>
      <c r="N813" s="208"/>
      <c r="O813" s="208"/>
      <c r="P813" s="208"/>
      <c r="Q813" s="208"/>
      <c r="R813" s="208"/>
      <c r="S813" s="208"/>
      <c r="T813" s="209"/>
      <c r="U813" s="11"/>
      <c r="V813" s="11"/>
      <c r="W813" s="11"/>
      <c r="X813" s="11"/>
      <c r="Y813" s="11"/>
      <c r="Z813" s="11"/>
      <c r="AA813" s="11"/>
      <c r="AB813" s="11"/>
      <c r="AC813" s="11"/>
      <c r="AD813" s="11"/>
      <c r="AE813" s="11"/>
      <c r="AT813" s="210" t="s">
        <v>135</v>
      </c>
      <c r="AU813" s="210" t="s">
        <v>82</v>
      </c>
      <c r="AV813" s="11" t="s">
        <v>82</v>
      </c>
      <c r="AW813" s="11" t="s">
        <v>33</v>
      </c>
      <c r="AX813" s="11" t="s">
        <v>72</v>
      </c>
      <c r="AY813" s="210" t="s">
        <v>125</v>
      </c>
    </row>
    <row r="814" s="13" customFormat="1">
      <c r="A814" s="13"/>
      <c r="B814" s="221"/>
      <c r="C814" s="222"/>
      <c r="D814" s="195" t="s">
        <v>135</v>
      </c>
      <c r="E814" s="223" t="s">
        <v>19</v>
      </c>
      <c r="F814" s="224" t="s">
        <v>141</v>
      </c>
      <c r="G814" s="222"/>
      <c r="H814" s="225">
        <v>3</v>
      </c>
      <c r="I814" s="226"/>
      <c r="J814" s="222"/>
      <c r="K814" s="222"/>
      <c r="L814" s="227"/>
      <c r="M814" s="228"/>
      <c r="N814" s="229"/>
      <c r="O814" s="229"/>
      <c r="P814" s="229"/>
      <c r="Q814" s="229"/>
      <c r="R814" s="229"/>
      <c r="S814" s="229"/>
      <c r="T814" s="230"/>
      <c r="U814" s="13"/>
      <c r="V814" s="13"/>
      <c r="W814" s="13"/>
      <c r="X814" s="13"/>
      <c r="Y814" s="13"/>
      <c r="Z814" s="13"/>
      <c r="AA814" s="13"/>
      <c r="AB814" s="13"/>
      <c r="AC814" s="13"/>
      <c r="AD814" s="13"/>
      <c r="AE814" s="13"/>
      <c r="AT814" s="231" t="s">
        <v>135</v>
      </c>
      <c r="AU814" s="231" t="s">
        <v>82</v>
      </c>
      <c r="AV814" s="13" t="s">
        <v>124</v>
      </c>
      <c r="AW814" s="13" t="s">
        <v>33</v>
      </c>
      <c r="AX814" s="13" t="s">
        <v>80</v>
      </c>
      <c r="AY814" s="231" t="s">
        <v>125</v>
      </c>
    </row>
    <row r="815" s="2" customFormat="1" ht="16.5" customHeight="1">
      <c r="A815" s="38"/>
      <c r="B815" s="39"/>
      <c r="C815" s="233" t="s">
        <v>929</v>
      </c>
      <c r="D815" s="233" t="s">
        <v>321</v>
      </c>
      <c r="E815" s="235" t="s">
        <v>930</v>
      </c>
      <c r="F815" s="236" t="s">
        <v>931</v>
      </c>
      <c r="G815" s="237" t="s">
        <v>122</v>
      </c>
      <c r="H815" s="238">
        <v>112</v>
      </c>
      <c r="I815" s="239"/>
      <c r="J815" s="240">
        <f>ROUND(I815*H815,2)</f>
        <v>0</v>
      </c>
      <c r="K815" s="236" t="s">
        <v>123</v>
      </c>
      <c r="L815" s="241"/>
      <c r="M815" s="242" t="s">
        <v>19</v>
      </c>
      <c r="N815" s="243" t="s">
        <v>43</v>
      </c>
      <c r="O815" s="84"/>
      <c r="P815" s="191">
        <f>O815*H815</f>
        <v>0</v>
      </c>
      <c r="Q815" s="191">
        <v>0</v>
      </c>
      <c r="R815" s="191">
        <f>Q815*H815</f>
        <v>0</v>
      </c>
      <c r="S815" s="191">
        <v>0</v>
      </c>
      <c r="T815" s="192">
        <f>S815*H815</f>
        <v>0</v>
      </c>
      <c r="U815" s="38"/>
      <c r="V815" s="38"/>
      <c r="W815" s="38"/>
      <c r="X815" s="38"/>
      <c r="Y815" s="38"/>
      <c r="Z815" s="38"/>
      <c r="AA815" s="38"/>
      <c r="AB815" s="38"/>
      <c r="AC815" s="38"/>
      <c r="AD815" s="38"/>
      <c r="AE815" s="38"/>
      <c r="AR815" s="193" t="s">
        <v>145</v>
      </c>
      <c r="AT815" s="193" t="s">
        <v>321</v>
      </c>
      <c r="AU815" s="193" t="s">
        <v>82</v>
      </c>
      <c r="AY815" s="17" t="s">
        <v>125</v>
      </c>
      <c r="BE815" s="194">
        <f>IF(N815="základní",J815,0)</f>
        <v>0</v>
      </c>
      <c r="BF815" s="194">
        <f>IF(N815="snížená",J815,0)</f>
        <v>0</v>
      </c>
      <c r="BG815" s="194">
        <f>IF(N815="zákl. přenesená",J815,0)</f>
        <v>0</v>
      </c>
      <c r="BH815" s="194">
        <f>IF(N815="sníž. přenesená",J815,0)</f>
        <v>0</v>
      </c>
      <c r="BI815" s="194">
        <f>IF(N815="nulová",J815,0)</f>
        <v>0</v>
      </c>
      <c r="BJ815" s="17" t="s">
        <v>80</v>
      </c>
      <c r="BK815" s="194">
        <f>ROUND(I815*H815,2)</f>
        <v>0</v>
      </c>
      <c r="BL815" s="17" t="s">
        <v>124</v>
      </c>
      <c r="BM815" s="193" t="s">
        <v>932</v>
      </c>
    </row>
    <row r="816" s="2" customFormat="1">
      <c r="A816" s="38"/>
      <c r="B816" s="39"/>
      <c r="C816" s="40"/>
      <c r="D816" s="195" t="s">
        <v>126</v>
      </c>
      <c r="E816" s="40"/>
      <c r="F816" s="196" t="s">
        <v>931</v>
      </c>
      <c r="G816" s="40"/>
      <c r="H816" s="40"/>
      <c r="I816" s="197"/>
      <c r="J816" s="40"/>
      <c r="K816" s="40"/>
      <c r="L816" s="44"/>
      <c r="M816" s="258"/>
      <c r="N816" s="259"/>
      <c r="O816" s="260"/>
      <c r="P816" s="260"/>
      <c r="Q816" s="260"/>
      <c r="R816" s="260"/>
      <c r="S816" s="260"/>
      <c r="T816" s="261"/>
      <c r="U816" s="38"/>
      <c r="V816" s="38"/>
      <c r="W816" s="38"/>
      <c r="X816" s="38"/>
      <c r="Y816" s="38"/>
      <c r="Z816" s="38"/>
      <c r="AA816" s="38"/>
      <c r="AB816" s="38"/>
      <c r="AC816" s="38"/>
      <c r="AD816" s="38"/>
      <c r="AE816" s="38"/>
      <c r="AT816" s="17" t="s">
        <v>126</v>
      </c>
      <c r="AU816" s="17" t="s">
        <v>82</v>
      </c>
    </row>
    <row r="817" s="2" customFormat="1" ht="6.96" customHeight="1">
      <c r="A817" s="38"/>
      <c r="B817" s="59"/>
      <c r="C817" s="60"/>
      <c r="D817" s="60"/>
      <c r="E817" s="60"/>
      <c r="F817" s="60"/>
      <c r="G817" s="60"/>
      <c r="H817" s="60"/>
      <c r="I817" s="60"/>
      <c r="J817" s="60"/>
      <c r="K817" s="60"/>
      <c r="L817" s="44"/>
      <c r="M817" s="38"/>
      <c r="O817" s="38"/>
      <c r="P817" s="38"/>
      <c r="Q817" s="38"/>
      <c r="R817" s="38"/>
      <c r="S817" s="38"/>
      <c r="T817" s="38"/>
      <c r="U817" s="38"/>
      <c r="V817" s="38"/>
      <c r="W817" s="38"/>
      <c r="X817" s="38"/>
      <c r="Y817" s="38"/>
      <c r="Z817" s="38"/>
      <c r="AA817" s="38"/>
      <c r="AB817" s="38"/>
      <c r="AC817" s="38"/>
      <c r="AD817" s="38"/>
      <c r="AE817" s="38"/>
    </row>
  </sheetData>
  <sheetProtection sheet="1" autoFilter="0" formatColumns="0" formatRows="0" objects="1" scenarios="1" spinCount="100000" saltValue="kNX8rDf6X5gPag4LfcV+PUHS88GbVUUwdI7O/gWviXbUgYd4fKjRIKUW9HRHafCcqGH+St0ubXIL2VOoOxlRCg==" hashValue="kIzUUluS4EIACq7c3TTRO9XIBD02se53eGaFk9icYgtw+SZDwmdp01bHDxyVSXeXR0CBsXFWGHEuROf+pqwijA==" algorithmName="SHA-512" password="CC35"/>
  <autoFilter ref="C92:K816"/>
  <mergeCells count="9">
    <mergeCell ref="E7:H7"/>
    <mergeCell ref="E9:H9"/>
    <mergeCell ref="E18:H18"/>
    <mergeCell ref="E27:H27"/>
    <mergeCell ref="E48:H48"/>
    <mergeCell ref="E50:H50"/>
    <mergeCell ref="E83:H83"/>
    <mergeCell ref="E85:H8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88</v>
      </c>
    </row>
    <row r="3" hidden="1" s="1" customFormat="1" ht="6.96" customHeight="1">
      <c r="B3" s="128"/>
      <c r="C3" s="129"/>
      <c r="D3" s="129"/>
      <c r="E3" s="129"/>
      <c r="F3" s="129"/>
      <c r="G3" s="129"/>
      <c r="H3" s="129"/>
      <c r="I3" s="129"/>
      <c r="J3" s="129"/>
      <c r="K3" s="129"/>
      <c r="L3" s="20"/>
      <c r="AT3" s="17" t="s">
        <v>82</v>
      </c>
    </row>
    <row r="4" hidden="1" s="1" customFormat="1" ht="24.96" customHeight="1">
      <c r="B4" s="20"/>
      <c r="D4" s="130" t="s">
        <v>98</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zakázky'!K6</f>
        <v>Oprava trati v úseku Chlumec n. C. - Městec Králové</v>
      </c>
      <c r="F7" s="132"/>
      <c r="G7" s="132"/>
      <c r="H7" s="132"/>
      <c r="L7" s="20"/>
    </row>
    <row r="8" hidden="1" s="2" customFormat="1" ht="12" customHeight="1">
      <c r="A8" s="38"/>
      <c r="B8" s="44"/>
      <c r="C8" s="38"/>
      <c r="D8" s="132" t="s">
        <v>99</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933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zakázky'!AN8</f>
        <v>23. 11. 2021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zakázky'!AN13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zakázky'!E14</f>
        <v>Vyplň údaj</v>
      </c>
      <c r="F18" s="136"/>
      <c r="G18" s="136"/>
      <c r="H18" s="136"/>
      <c r="I18" s="132" t="s">
        <v>28</v>
      </c>
      <c r="J18" s="33" t="str">
        <f>'Rekapitulace zakázky'!AN14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32</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71.25" customHeight="1">
      <c r="A27" s="138"/>
      <c r="B27" s="139"/>
      <c r="C27" s="138"/>
      <c r="D27" s="138"/>
      <c r="E27" s="140" t="s">
        <v>37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ROUND(J84,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ROUND((SUM(BE84:BE161)),  2)</f>
        <v>0</v>
      </c>
      <c r="G33" s="38"/>
      <c r="H33" s="38"/>
      <c r="I33" s="148">
        <v>0.20999999999999999</v>
      </c>
      <c r="J33" s="147">
        <f>ROUND(((SUM(BE84:BE161))*I33),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ROUND((SUM(BF84:BF161)),  2)</f>
        <v>0</v>
      </c>
      <c r="G34" s="38"/>
      <c r="H34" s="38"/>
      <c r="I34" s="148">
        <v>0.14999999999999999</v>
      </c>
      <c r="J34" s="147">
        <f>ROUND(((SUM(BF84:BF161))*I34),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ROUND((SUM(BG84:BG161)),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ROUND((SUM(BH84:BH161)),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ROUND((SUM(BI84:BI161)),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101</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Oprava trati v úseku Chlumec n. C. - Městec Králové</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99</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SO 03 - Oprava nástupišť</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TÚ Chlumec n. C. - Městec Králové</v>
      </c>
      <c r="G52" s="40"/>
      <c r="H52" s="40"/>
      <c r="I52" s="32" t="s">
        <v>23</v>
      </c>
      <c r="J52" s="72" t="str">
        <f>IF(J12="","",J12)</f>
        <v>23. 11. 2021</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Správa železnic, s.o.</v>
      </c>
      <c r="G54" s="40"/>
      <c r="H54" s="40"/>
      <c r="I54" s="32" t="s">
        <v>31</v>
      </c>
      <c r="J54" s="36" t="str">
        <f>E21</f>
        <v>bez PD</v>
      </c>
      <c r="K54" s="40"/>
      <c r="L54" s="134"/>
      <c r="S54" s="38"/>
      <c r="T54" s="38"/>
      <c r="U54" s="38"/>
      <c r="V54" s="38"/>
      <c r="W54" s="38"/>
      <c r="X54" s="38"/>
      <c r="Y54" s="38"/>
      <c r="Z54" s="38"/>
      <c r="AA54" s="38"/>
      <c r="AB54" s="38"/>
      <c r="AC54" s="38"/>
      <c r="AD54" s="38"/>
      <c r="AE54" s="38"/>
    </row>
    <row r="55" s="2" customFormat="1" ht="25.65" customHeight="1">
      <c r="A55" s="38"/>
      <c r="B55" s="39"/>
      <c r="C55" s="32" t="s">
        <v>29</v>
      </c>
      <c r="D55" s="40"/>
      <c r="E55" s="40"/>
      <c r="F55" s="27" t="str">
        <f>IF(E18="","",E18)</f>
        <v>Vyplň údaj</v>
      </c>
      <c r="G55" s="40"/>
      <c r="H55" s="40"/>
      <c r="I55" s="32" t="s">
        <v>34</v>
      </c>
      <c r="J55" s="36" t="str">
        <f>E24</f>
        <v>Správa tratí Hradec Králové</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102</v>
      </c>
      <c r="D57" s="162"/>
      <c r="E57" s="162"/>
      <c r="F57" s="162"/>
      <c r="G57" s="162"/>
      <c r="H57" s="162"/>
      <c r="I57" s="162"/>
      <c r="J57" s="163" t="s">
        <v>103</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70</v>
      </c>
      <c r="D59" s="40"/>
      <c r="E59" s="40"/>
      <c r="F59" s="40"/>
      <c r="G59" s="40"/>
      <c r="H59" s="40"/>
      <c r="I59" s="40"/>
      <c r="J59" s="102">
        <f>J84</f>
        <v>0</v>
      </c>
      <c r="K59" s="40"/>
      <c r="L59" s="134"/>
      <c r="S59" s="38"/>
      <c r="T59" s="38"/>
      <c r="U59" s="38"/>
      <c r="V59" s="38"/>
      <c r="W59" s="38"/>
      <c r="X59" s="38"/>
      <c r="Y59" s="38"/>
      <c r="Z59" s="38"/>
      <c r="AA59" s="38"/>
      <c r="AB59" s="38"/>
      <c r="AC59" s="38"/>
      <c r="AD59" s="38"/>
      <c r="AE59" s="38"/>
      <c r="AU59" s="17" t="s">
        <v>104</v>
      </c>
    </row>
    <row r="60" s="9" customFormat="1" ht="24.96" customHeight="1">
      <c r="A60" s="9"/>
      <c r="B60" s="165"/>
      <c r="C60" s="166"/>
      <c r="D60" s="167" t="s">
        <v>472</v>
      </c>
      <c r="E60" s="168"/>
      <c r="F60" s="168"/>
      <c r="G60" s="168"/>
      <c r="H60" s="168"/>
      <c r="I60" s="168"/>
      <c r="J60" s="169">
        <f>J85</f>
        <v>0</v>
      </c>
      <c r="K60" s="166"/>
      <c r="L60" s="170"/>
      <c r="S60" s="9"/>
      <c r="T60" s="9"/>
      <c r="U60" s="9"/>
      <c r="V60" s="9"/>
      <c r="W60" s="9"/>
      <c r="X60" s="9"/>
      <c r="Y60" s="9"/>
      <c r="Z60" s="9"/>
      <c r="AA60" s="9"/>
      <c r="AB60" s="9"/>
      <c r="AC60" s="9"/>
      <c r="AD60" s="9"/>
      <c r="AE60" s="9"/>
    </row>
    <row r="61" s="9" customFormat="1" ht="24.96" customHeight="1">
      <c r="A61" s="9"/>
      <c r="B61" s="165"/>
      <c r="C61" s="166"/>
      <c r="D61" s="167" t="s">
        <v>473</v>
      </c>
      <c r="E61" s="168"/>
      <c r="F61" s="168"/>
      <c r="G61" s="168"/>
      <c r="H61" s="168"/>
      <c r="I61" s="168"/>
      <c r="J61" s="169">
        <f>J86</f>
        <v>0</v>
      </c>
      <c r="K61" s="166"/>
      <c r="L61" s="170"/>
      <c r="S61" s="9"/>
      <c r="T61" s="9"/>
      <c r="U61" s="9"/>
      <c r="V61" s="9"/>
      <c r="W61" s="9"/>
      <c r="X61" s="9"/>
      <c r="Y61" s="9"/>
      <c r="Z61" s="9"/>
      <c r="AA61" s="9"/>
      <c r="AB61" s="9"/>
      <c r="AC61" s="9"/>
      <c r="AD61" s="9"/>
      <c r="AE61" s="9"/>
    </row>
    <row r="62" s="15" customFormat="1" ht="19.92" customHeight="1">
      <c r="A62" s="15"/>
      <c r="B62" s="262"/>
      <c r="C62" s="263"/>
      <c r="D62" s="264" t="s">
        <v>934</v>
      </c>
      <c r="E62" s="265"/>
      <c r="F62" s="265"/>
      <c r="G62" s="265"/>
      <c r="H62" s="265"/>
      <c r="I62" s="265"/>
      <c r="J62" s="266">
        <f>J87</f>
        <v>0</v>
      </c>
      <c r="K62" s="263"/>
      <c r="L62" s="267"/>
      <c r="S62" s="15"/>
      <c r="T62" s="15"/>
      <c r="U62" s="15"/>
      <c r="V62" s="15"/>
      <c r="W62" s="15"/>
      <c r="X62" s="15"/>
      <c r="Y62" s="15"/>
      <c r="Z62" s="15"/>
      <c r="AA62" s="15"/>
      <c r="AB62" s="15"/>
      <c r="AC62" s="15"/>
      <c r="AD62" s="15"/>
      <c r="AE62" s="15"/>
    </row>
    <row r="63" s="15" customFormat="1" ht="19.92" customHeight="1">
      <c r="A63" s="15"/>
      <c r="B63" s="262"/>
      <c r="C63" s="263"/>
      <c r="D63" s="264" t="s">
        <v>935</v>
      </c>
      <c r="E63" s="265"/>
      <c r="F63" s="265"/>
      <c r="G63" s="265"/>
      <c r="H63" s="265"/>
      <c r="I63" s="265"/>
      <c r="J63" s="266">
        <f>J128</f>
        <v>0</v>
      </c>
      <c r="K63" s="263"/>
      <c r="L63" s="267"/>
      <c r="S63" s="15"/>
      <c r="T63" s="15"/>
      <c r="U63" s="15"/>
      <c r="V63" s="15"/>
      <c r="W63" s="15"/>
      <c r="X63" s="15"/>
      <c r="Y63" s="15"/>
      <c r="Z63" s="15"/>
      <c r="AA63" s="15"/>
      <c r="AB63" s="15"/>
      <c r="AC63" s="15"/>
      <c r="AD63" s="15"/>
      <c r="AE63" s="15"/>
    </row>
    <row r="64" s="15" customFormat="1" ht="19.92" customHeight="1">
      <c r="A64" s="15"/>
      <c r="B64" s="262"/>
      <c r="C64" s="263"/>
      <c r="D64" s="264" t="s">
        <v>936</v>
      </c>
      <c r="E64" s="265"/>
      <c r="F64" s="265"/>
      <c r="G64" s="265"/>
      <c r="H64" s="265"/>
      <c r="I64" s="265"/>
      <c r="J64" s="266">
        <f>J145</f>
        <v>0</v>
      </c>
      <c r="K64" s="263"/>
      <c r="L64" s="267"/>
      <c r="S64" s="15"/>
      <c r="T64" s="15"/>
      <c r="U64" s="15"/>
      <c r="V64" s="15"/>
      <c r="W64" s="15"/>
      <c r="X64" s="15"/>
      <c r="Y64" s="15"/>
      <c r="Z64" s="15"/>
      <c r="AA64" s="15"/>
      <c r="AB64" s="15"/>
      <c r="AC64" s="15"/>
      <c r="AD64" s="15"/>
      <c r="AE64" s="15"/>
    </row>
    <row r="65" s="2" customFormat="1" ht="21.84" customHeight="1">
      <c r="A65" s="38"/>
      <c r="B65" s="39"/>
      <c r="C65" s="40"/>
      <c r="D65" s="40"/>
      <c r="E65" s="40"/>
      <c r="F65" s="40"/>
      <c r="G65" s="40"/>
      <c r="H65" s="40"/>
      <c r="I65" s="40"/>
      <c r="J65" s="40"/>
      <c r="K65" s="40"/>
      <c r="L65" s="134"/>
      <c r="S65" s="38"/>
      <c r="T65" s="38"/>
      <c r="U65" s="38"/>
      <c r="V65" s="38"/>
      <c r="W65" s="38"/>
      <c r="X65" s="38"/>
      <c r="Y65" s="38"/>
      <c r="Z65" s="38"/>
      <c r="AA65" s="38"/>
      <c r="AB65" s="38"/>
      <c r="AC65" s="38"/>
      <c r="AD65" s="38"/>
      <c r="AE65" s="38"/>
    </row>
    <row r="66" s="2" customFormat="1" ht="6.96" customHeight="1">
      <c r="A66" s="38"/>
      <c r="B66" s="59"/>
      <c r="C66" s="60"/>
      <c r="D66" s="60"/>
      <c r="E66" s="60"/>
      <c r="F66" s="60"/>
      <c r="G66" s="60"/>
      <c r="H66" s="60"/>
      <c r="I66" s="60"/>
      <c r="J66" s="60"/>
      <c r="K66" s="60"/>
      <c r="L66" s="134"/>
      <c r="S66" s="38"/>
      <c r="T66" s="38"/>
      <c r="U66" s="38"/>
      <c r="V66" s="38"/>
      <c r="W66" s="38"/>
      <c r="X66" s="38"/>
      <c r="Y66" s="38"/>
      <c r="Z66" s="38"/>
      <c r="AA66" s="38"/>
      <c r="AB66" s="38"/>
      <c r="AC66" s="38"/>
      <c r="AD66" s="38"/>
      <c r="AE66" s="38"/>
    </row>
    <row r="70" s="2" customFormat="1" ht="6.96" customHeight="1">
      <c r="A70" s="38"/>
      <c r="B70" s="61"/>
      <c r="C70" s="62"/>
      <c r="D70" s="62"/>
      <c r="E70" s="62"/>
      <c r="F70" s="62"/>
      <c r="G70" s="62"/>
      <c r="H70" s="62"/>
      <c r="I70" s="62"/>
      <c r="J70" s="62"/>
      <c r="K70" s="62"/>
      <c r="L70" s="134"/>
      <c r="S70" s="38"/>
      <c r="T70" s="38"/>
      <c r="U70" s="38"/>
      <c r="V70" s="38"/>
      <c r="W70" s="38"/>
      <c r="X70" s="38"/>
      <c r="Y70" s="38"/>
      <c r="Z70" s="38"/>
      <c r="AA70" s="38"/>
      <c r="AB70" s="38"/>
      <c r="AC70" s="38"/>
      <c r="AD70" s="38"/>
      <c r="AE70" s="38"/>
    </row>
    <row r="71" s="2" customFormat="1" ht="24.96" customHeight="1">
      <c r="A71" s="38"/>
      <c r="B71" s="39"/>
      <c r="C71" s="23" t="s">
        <v>106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16</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6.5" customHeight="1">
      <c r="A74" s="38"/>
      <c r="B74" s="39"/>
      <c r="C74" s="40"/>
      <c r="D74" s="40"/>
      <c r="E74" s="160" t="str">
        <f>E7</f>
        <v>Oprava trati v úseku Chlumec n. C. - Městec Králové</v>
      </c>
      <c r="F74" s="32"/>
      <c r="G74" s="32"/>
      <c r="H74" s="32"/>
      <c r="I74" s="40"/>
      <c r="J74" s="40"/>
      <c r="K74" s="40"/>
      <c r="L74" s="134"/>
      <c r="S74" s="38"/>
      <c r="T74" s="38"/>
      <c r="U74" s="38"/>
      <c r="V74" s="38"/>
      <c r="W74" s="38"/>
      <c r="X74" s="38"/>
      <c r="Y74" s="38"/>
      <c r="Z74" s="38"/>
      <c r="AA74" s="38"/>
      <c r="AB74" s="38"/>
      <c r="AC74" s="38"/>
      <c r="AD74" s="38"/>
      <c r="AE74" s="38"/>
    </row>
    <row r="75" s="2" customFormat="1" ht="12" customHeight="1">
      <c r="A75" s="38"/>
      <c r="B75" s="39"/>
      <c r="C75" s="32" t="s">
        <v>99</v>
      </c>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6.5" customHeight="1">
      <c r="A76" s="38"/>
      <c r="B76" s="39"/>
      <c r="C76" s="40"/>
      <c r="D76" s="40"/>
      <c r="E76" s="69" t="str">
        <f>E9</f>
        <v>SO 03 - Oprava nástupišť</v>
      </c>
      <c r="F76" s="40"/>
      <c r="G76" s="40"/>
      <c r="H76" s="40"/>
      <c r="I76" s="40"/>
      <c r="J76" s="40"/>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2" customHeight="1">
      <c r="A78" s="38"/>
      <c r="B78" s="39"/>
      <c r="C78" s="32" t="s">
        <v>21</v>
      </c>
      <c r="D78" s="40"/>
      <c r="E78" s="40"/>
      <c r="F78" s="27" t="str">
        <f>F12</f>
        <v>TÚ Chlumec n. C. - Městec Králové</v>
      </c>
      <c r="G78" s="40"/>
      <c r="H78" s="40"/>
      <c r="I78" s="32" t="s">
        <v>23</v>
      </c>
      <c r="J78" s="72" t="str">
        <f>IF(J12="","",J12)</f>
        <v>23. 11. 2021</v>
      </c>
      <c r="K78" s="40"/>
      <c r="L78" s="134"/>
      <c r="S78" s="38"/>
      <c r="T78" s="38"/>
      <c r="U78" s="38"/>
      <c r="V78" s="38"/>
      <c r="W78" s="38"/>
      <c r="X78" s="38"/>
      <c r="Y78" s="38"/>
      <c r="Z78" s="38"/>
      <c r="AA78" s="38"/>
      <c r="AB78" s="38"/>
      <c r="AC78" s="38"/>
      <c r="AD78" s="38"/>
      <c r="AE78" s="38"/>
    </row>
    <row r="79" s="2" customFormat="1" ht="6.96" customHeight="1">
      <c r="A79" s="38"/>
      <c r="B79" s="39"/>
      <c r="C79" s="40"/>
      <c r="D79" s="40"/>
      <c r="E79" s="40"/>
      <c r="F79" s="40"/>
      <c r="G79" s="40"/>
      <c r="H79" s="40"/>
      <c r="I79" s="40"/>
      <c r="J79" s="40"/>
      <c r="K79" s="40"/>
      <c r="L79" s="134"/>
      <c r="S79" s="38"/>
      <c r="T79" s="38"/>
      <c r="U79" s="38"/>
      <c r="V79" s="38"/>
      <c r="W79" s="38"/>
      <c r="X79" s="38"/>
      <c r="Y79" s="38"/>
      <c r="Z79" s="38"/>
      <c r="AA79" s="38"/>
      <c r="AB79" s="38"/>
      <c r="AC79" s="38"/>
      <c r="AD79" s="38"/>
      <c r="AE79" s="38"/>
    </row>
    <row r="80" s="2" customFormat="1" ht="15.15" customHeight="1">
      <c r="A80" s="38"/>
      <c r="B80" s="39"/>
      <c r="C80" s="32" t="s">
        <v>25</v>
      </c>
      <c r="D80" s="40"/>
      <c r="E80" s="40"/>
      <c r="F80" s="27" t="str">
        <f>E15</f>
        <v>Správa železnic, s.o.</v>
      </c>
      <c r="G80" s="40"/>
      <c r="H80" s="40"/>
      <c r="I80" s="32" t="s">
        <v>31</v>
      </c>
      <c r="J80" s="36" t="str">
        <f>E21</f>
        <v>bez PD</v>
      </c>
      <c r="K80" s="40"/>
      <c r="L80" s="134"/>
      <c r="S80" s="38"/>
      <c r="T80" s="38"/>
      <c r="U80" s="38"/>
      <c r="V80" s="38"/>
      <c r="W80" s="38"/>
      <c r="X80" s="38"/>
      <c r="Y80" s="38"/>
      <c r="Z80" s="38"/>
      <c r="AA80" s="38"/>
      <c r="AB80" s="38"/>
      <c r="AC80" s="38"/>
      <c r="AD80" s="38"/>
      <c r="AE80" s="38"/>
    </row>
    <row r="81" s="2" customFormat="1" ht="25.65" customHeight="1">
      <c r="A81" s="38"/>
      <c r="B81" s="39"/>
      <c r="C81" s="32" t="s">
        <v>29</v>
      </c>
      <c r="D81" s="40"/>
      <c r="E81" s="40"/>
      <c r="F81" s="27" t="str">
        <f>IF(E18="","",E18)</f>
        <v>Vyplň údaj</v>
      </c>
      <c r="G81" s="40"/>
      <c r="H81" s="40"/>
      <c r="I81" s="32" t="s">
        <v>34</v>
      </c>
      <c r="J81" s="36" t="str">
        <f>E24</f>
        <v>Správa tratí Hradec Králové</v>
      </c>
      <c r="K81" s="40"/>
      <c r="L81" s="134"/>
      <c r="S81" s="38"/>
      <c r="T81" s="38"/>
      <c r="U81" s="38"/>
      <c r="V81" s="38"/>
      <c r="W81" s="38"/>
      <c r="X81" s="38"/>
      <c r="Y81" s="38"/>
      <c r="Z81" s="38"/>
      <c r="AA81" s="38"/>
      <c r="AB81" s="38"/>
      <c r="AC81" s="38"/>
      <c r="AD81" s="38"/>
      <c r="AE81" s="38"/>
    </row>
    <row r="82" s="2" customFormat="1" ht="10.32"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10" customFormat="1" ht="29.28" customHeight="1">
      <c r="A83" s="171"/>
      <c r="B83" s="172"/>
      <c r="C83" s="173" t="s">
        <v>107</v>
      </c>
      <c r="D83" s="174" t="s">
        <v>57</v>
      </c>
      <c r="E83" s="174" t="s">
        <v>53</v>
      </c>
      <c r="F83" s="174" t="s">
        <v>54</v>
      </c>
      <c r="G83" s="174" t="s">
        <v>108</v>
      </c>
      <c r="H83" s="174" t="s">
        <v>109</v>
      </c>
      <c r="I83" s="174" t="s">
        <v>110</v>
      </c>
      <c r="J83" s="174" t="s">
        <v>103</v>
      </c>
      <c r="K83" s="175" t="s">
        <v>111</v>
      </c>
      <c r="L83" s="176"/>
      <c r="M83" s="92" t="s">
        <v>19</v>
      </c>
      <c r="N83" s="93" t="s">
        <v>42</v>
      </c>
      <c r="O83" s="93" t="s">
        <v>112</v>
      </c>
      <c r="P83" s="93" t="s">
        <v>113</v>
      </c>
      <c r="Q83" s="93" t="s">
        <v>114</v>
      </c>
      <c r="R83" s="93" t="s">
        <v>115</v>
      </c>
      <c r="S83" s="93" t="s">
        <v>116</v>
      </c>
      <c r="T83" s="94" t="s">
        <v>117</v>
      </c>
      <c r="U83" s="171"/>
      <c r="V83" s="171"/>
      <c r="W83" s="171"/>
      <c r="X83" s="171"/>
      <c r="Y83" s="171"/>
      <c r="Z83" s="171"/>
      <c r="AA83" s="171"/>
      <c r="AB83" s="171"/>
      <c r="AC83" s="171"/>
      <c r="AD83" s="171"/>
      <c r="AE83" s="171"/>
    </row>
    <row r="84" s="2" customFormat="1" ht="22.8" customHeight="1">
      <c r="A84" s="38"/>
      <c r="B84" s="39"/>
      <c r="C84" s="99" t="s">
        <v>118</v>
      </c>
      <c r="D84" s="40"/>
      <c r="E84" s="40"/>
      <c r="F84" s="40"/>
      <c r="G84" s="40"/>
      <c r="H84" s="40"/>
      <c r="I84" s="40"/>
      <c r="J84" s="177">
        <f>BK84</f>
        <v>0</v>
      </c>
      <c r="K84" s="40"/>
      <c r="L84" s="44"/>
      <c r="M84" s="95"/>
      <c r="N84" s="178"/>
      <c r="O84" s="96"/>
      <c r="P84" s="179">
        <f>P85+P86</f>
        <v>0</v>
      </c>
      <c r="Q84" s="96"/>
      <c r="R84" s="179">
        <f>R85+R86</f>
        <v>0</v>
      </c>
      <c r="S84" s="96"/>
      <c r="T84" s="180">
        <f>T85+T86</f>
        <v>0</v>
      </c>
      <c r="U84" s="38"/>
      <c r="V84" s="38"/>
      <c r="W84" s="38"/>
      <c r="X84" s="38"/>
      <c r="Y84" s="38"/>
      <c r="Z84" s="38"/>
      <c r="AA84" s="38"/>
      <c r="AB84" s="38"/>
      <c r="AC84" s="38"/>
      <c r="AD84" s="38"/>
      <c r="AE84" s="38"/>
      <c r="AT84" s="17" t="s">
        <v>71</v>
      </c>
      <c r="AU84" s="17" t="s">
        <v>104</v>
      </c>
      <c r="BK84" s="181">
        <f>BK85+BK86</f>
        <v>0</v>
      </c>
    </row>
    <row r="85" s="14" customFormat="1" ht="25.92" customHeight="1">
      <c r="A85" s="14"/>
      <c r="B85" s="244"/>
      <c r="C85" s="245"/>
      <c r="D85" s="246" t="s">
        <v>71</v>
      </c>
      <c r="E85" s="247" t="s">
        <v>486</v>
      </c>
      <c r="F85" s="247" t="s">
        <v>487</v>
      </c>
      <c r="G85" s="245"/>
      <c r="H85" s="245"/>
      <c r="I85" s="248"/>
      <c r="J85" s="249">
        <f>BK85</f>
        <v>0</v>
      </c>
      <c r="K85" s="245"/>
      <c r="L85" s="250"/>
      <c r="M85" s="251"/>
      <c r="N85" s="252"/>
      <c r="O85" s="252"/>
      <c r="P85" s="253">
        <v>0</v>
      </c>
      <c r="Q85" s="252"/>
      <c r="R85" s="253">
        <v>0</v>
      </c>
      <c r="S85" s="252"/>
      <c r="T85" s="254">
        <v>0</v>
      </c>
      <c r="U85" s="14"/>
      <c r="V85" s="14"/>
      <c r="W85" s="14"/>
      <c r="X85" s="14"/>
      <c r="Y85" s="14"/>
      <c r="Z85" s="14"/>
      <c r="AA85" s="14"/>
      <c r="AB85" s="14"/>
      <c r="AC85" s="14"/>
      <c r="AD85" s="14"/>
      <c r="AE85" s="14"/>
      <c r="AR85" s="255" t="s">
        <v>80</v>
      </c>
      <c r="AT85" s="256" t="s">
        <v>71</v>
      </c>
      <c r="AU85" s="256" t="s">
        <v>72</v>
      </c>
      <c r="AY85" s="255" t="s">
        <v>125</v>
      </c>
      <c r="BK85" s="257">
        <v>0</v>
      </c>
    </row>
    <row r="86" s="14" customFormat="1" ht="25.92" customHeight="1">
      <c r="A86" s="14"/>
      <c r="B86" s="244"/>
      <c r="C86" s="245"/>
      <c r="D86" s="246" t="s">
        <v>71</v>
      </c>
      <c r="E86" s="247" t="s">
        <v>149</v>
      </c>
      <c r="F86" s="247" t="s">
        <v>488</v>
      </c>
      <c r="G86" s="245"/>
      <c r="H86" s="245"/>
      <c r="I86" s="248"/>
      <c r="J86" s="249">
        <f>BK86</f>
        <v>0</v>
      </c>
      <c r="K86" s="245"/>
      <c r="L86" s="250"/>
      <c r="M86" s="251"/>
      <c r="N86" s="252"/>
      <c r="O86" s="252"/>
      <c r="P86" s="253">
        <f>P87+P128+P145</f>
        <v>0</v>
      </c>
      <c r="Q86" s="252"/>
      <c r="R86" s="253">
        <f>R87+R128+R145</f>
        <v>0</v>
      </c>
      <c r="S86" s="252"/>
      <c r="T86" s="254">
        <f>T87+T128+T145</f>
        <v>0</v>
      </c>
      <c r="U86" s="14"/>
      <c r="V86" s="14"/>
      <c r="W86" s="14"/>
      <c r="X86" s="14"/>
      <c r="Y86" s="14"/>
      <c r="Z86" s="14"/>
      <c r="AA86" s="14"/>
      <c r="AB86" s="14"/>
      <c r="AC86" s="14"/>
      <c r="AD86" s="14"/>
      <c r="AE86" s="14"/>
      <c r="AR86" s="255" t="s">
        <v>80</v>
      </c>
      <c r="AT86" s="256" t="s">
        <v>71</v>
      </c>
      <c r="AU86" s="256" t="s">
        <v>72</v>
      </c>
      <c r="AY86" s="255" t="s">
        <v>125</v>
      </c>
      <c r="BK86" s="257">
        <f>BK87+BK128+BK145</f>
        <v>0</v>
      </c>
    </row>
    <row r="87" s="14" customFormat="1" ht="22.8" customHeight="1">
      <c r="A87" s="14"/>
      <c r="B87" s="244"/>
      <c r="C87" s="245"/>
      <c r="D87" s="246" t="s">
        <v>71</v>
      </c>
      <c r="E87" s="268" t="s">
        <v>489</v>
      </c>
      <c r="F87" s="268" t="s">
        <v>937</v>
      </c>
      <c r="G87" s="245"/>
      <c r="H87" s="245"/>
      <c r="I87" s="248"/>
      <c r="J87" s="269">
        <f>BK87</f>
        <v>0</v>
      </c>
      <c r="K87" s="245"/>
      <c r="L87" s="250"/>
      <c r="M87" s="251"/>
      <c r="N87" s="252"/>
      <c r="O87" s="252"/>
      <c r="P87" s="253">
        <f>SUM(P88:P127)</f>
        <v>0</v>
      </c>
      <c r="Q87" s="252"/>
      <c r="R87" s="253">
        <f>SUM(R88:R127)</f>
        <v>0</v>
      </c>
      <c r="S87" s="252"/>
      <c r="T87" s="254">
        <f>SUM(T88:T127)</f>
        <v>0</v>
      </c>
      <c r="U87" s="14"/>
      <c r="V87" s="14"/>
      <c r="W87" s="14"/>
      <c r="X87" s="14"/>
      <c r="Y87" s="14"/>
      <c r="Z87" s="14"/>
      <c r="AA87" s="14"/>
      <c r="AB87" s="14"/>
      <c r="AC87" s="14"/>
      <c r="AD87" s="14"/>
      <c r="AE87" s="14"/>
      <c r="AR87" s="255" t="s">
        <v>80</v>
      </c>
      <c r="AT87" s="256" t="s">
        <v>71</v>
      </c>
      <c r="AU87" s="256" t="s">
        <v>80</v>
      </c>
      <c r="AY87" s="255" t="s">
        <v>125</v>
      </c>
      <c r="BK87" s="257">
        <f>SUM(BK88:BK127)</f>
        <v>0</v>
      </c>
    </row>
    <row r="88" s="2" customFormat="1" ht="24.15" customHeight="1">
      <c r="A88" s="38"/>
      <c r="B88" s="39"/>
      <c r="C88" s="182" t="s">
        <v>80</v>
      </c>
      <c r="D88" s="182" t="s">
        <v>119</v>
      </c>
      <c r="E88" s="183" t="s">
        <v>938</v>
      </c>
      <c r="F88" s="184" t="s">
        <v>939</v>
      </c>
      <c r="G88" s="185" t="s">
        <v>170</v>
      </c>
      <c r="H88" s="186">
        <v>55</v>
      </c>
      <c r="I88" s="187"/>
      <c r="J88" s="188">
        <f>ROUND(I88*H88,2)</f>
        <v>0</v>
      </c>
      <c r="K88" s="184" t="s">
        <v>123</v>
      </c>
      <c r="L88" s="44"/>
      <c r="M88" s="189" t="s">
        <v>19</v>
      </c>
      <c r="N88" s="190" t="s">
        <v>43</v>
      </c>
      <c r="O88" s="84"/>
      <c r="P88" s="191">
        <f>O88*H88</f>
        <v>0</v>
      </c>
      <c r="Q88" s="191">
        <v>0</v>
      </c>
      <c r="R88" s="191">
        <f>Q88*H88</f>
        <v>0</v>
      </c>
      <c r="S88" s="191">
        <v>0</v>
      </c>
      <c r="T88" s="192">
        <f>S88*H88</f>
        <v>0</v>
      </c>
      <c r="U88" s="38"/>
      <c r="V88" s="38"/>
      <c r="W88" s="38"/>
      <c r="X88" s="38"/>
      <c r="Y88" s="38"/>
      <c r="Z88" s="38"/>
      <c r="AA88" s="38"/>
      <c r="AB88" s="38"/>
      <c r="AC88" s="38"/>
      <c r="AD88" s="38"/>
      <c r="AE88" s="38"/>
      <c r="AR88" s="193" t="s">
        <v>124</v>
      </c>
      <c r="AT88" s="193" t="s">
        <v>119</v>
      </c>
      <c r="AU88" s="193" t="s">
        <v>82</v>
      </c>
      <c r="AY88" s="17" t="s">
        <v>125</v>
      </c>
      <c r="BE88" s="194">
        <f>IF(N88="základní",J88,0)</f>
        <v>0</v>
      </c>
      <c r="BF88" s="194">
        <f>IF(N88="snížená",J88,0)</f>
        <v>0</v>
      </c>
      <c r="BG88" s="194">
        <f>IF(N88="zákl. přenesená",J88,0)</f>
        <v>0</v>
      </c>
      <c r="BH88" s="194">
        <f>IF(N88="sníž. přenesená",J88,0)</f>
        <v>0</v>
      </c>
      <c r="BI88" s="194">
        <f>IF(N88="nulová",J88,0)</f>
        <v>0</v>
      </c>
      <c r="BJ88" s="17" t="s">
        <v>80</v>
      </c>
      <c r="BK88" s="194">
        <f>ROUND(I88*H88,2)</f>
        <v>0</v>
      </c>
      <c r="BL88" s="17" t="s">
        <v>124</v>
      </c>
      <c r="BM88" s="193" t="s">
        <v>82</v>
      </c>
    </row>
    <row r="89" s="2" customFormat="1">
      <c r="A89" s="38"/>
      <c r="B89" s="39"/>
      <c r="C89" s="40"/>
      <c r="D89" s="195" t="s">
        <v>126</v>
      </c>
      <c r="E89" s="40"/>
      <c r="F89" s="196" t="s">
        <v>939</v>
      </c>
      <c r="G89" s="40"/>
      <c r="H89" s="40"/>
      <c r="I89" s="197"/>
      <c r="J89" s="40"/>
      <c r="K89" s="40"/>
      <c r="L89" s="44"/>
      <c r="M89" s="198"/>
      <c r="N89" s="199"/>
      <c r="O89" s="84"/>
      <c r="P89" s="84"/>
      <c r="Q89" s="84"/>
      <c r="R89" s="84"/>
      <c r="S89" s="84"/>
      <c r="T89" s="85"/>
      <c r="U89" s="38"/>
      <c r="V89" s="38"/>
      <c r="W89" s="38"/>
      <c r="X89" s="38"/>
      <c r="Y89" s="38"/>
      <c r="Z89" s="38"/>
      <c r="AA89" s="38"/>
      <c r="AB89" s="38"/>
      <c r="AC89" s="38"/>
      <c r="AD89" s="38"/>
      <c r="AE89" s="38"/>
      <c r="AT89" s="17" t="s">
        <v>126</v>
      </c>
      <c r="AU89" s="17" t="s">
        <v>82</v>
      </c>
    </row>
    <row r="90" s="2" customFormat="1" ht="21.75" customHeight="1">
      <c r="A90" s="38"/>
      <c r="B90" s="39"/>
      <c r="C90" s="182" t="s">
        <v>82</v>
      </c>
      <c r="D90" s="182" t="s">
        <v>119</v>
      </c>
      <c r="E90" s="183" t="s">
        <v>940</v>
      </c>
      <c r="F90" s="184" t="s">
        <v>941</v>
      </c>
      <c r="G90" s="185" t="s">
        <v>170</v>
      </c>
      <c r="H90" s="186">
        <v>55</v>
      </c>
      <c r="I90" s="187"/>
      <c r="J90" s="188">
        <f>ROUND(I90*H90,2)</f>
        <v>0</v>
      </c>
      <c r="K90" s="184" t="s">
        <v>123</v>
      </c>
      <c r="L90" s="44"/>
      <c r="M90" s="189" t="s">
        <v>19</v>
      </c>
      <c r="N90" s="190" t="s">
        <v>43</v>
      </c>
      <c r="O90" s="84"/>
      <c r="P90" s="191">
        <f>O90*H90</f>
        <v>0</v>
      </c>
      <c r="Q90" s="191">
        <v>0</v>
      </c>
      <c r="R90" s="191">
        <f>Q90*H90</f>
        <v>0</v>
      </c>
      <c r="S90" s="191">
        <v>0</v>
      </c>
      <c r="T90" s="192">
        <f>S90*H90</f>
        <v>0</v>
      </c>
      <c r="U90" s="38"/>
      <c r="V90" s="38"/>
      <c r="W90" s="38"/>
      <c r="X90" s="38"/>
      <c r="Y90" s="38"/>
      <c r="Z90" s="38"/>
      <c r="AA90" s="38"/>
      <c r="AB90" s="38"/>
      <c r="AC90" s="38"/>
      <c r="AD90" s="38"/>
      <c r="AE90" s="38"/>
      <c r="AR90" s="193" t="s">
        <v>124</v>
      </c>
      <c r="AT90" s="193" t="s">
        <v>119</v>
      </c>
      <c r="AU90" s="193" t="s">
        <v>82</v>
      </c>
      <c r="AY90" s="17" t="s">
        <v>125</v>
      </c>
      <c r="BE90" s="194">
        <f>IF(N90="základní",J90,0)</f>
        <v>0</v>
      </c>
      <c r="BF90" s="194">
        <f>IF(N90="snížená",J90,0)</f>
        <v>0</v>
      </c>
      <c r="BG90" s="194">
        <f>IF(N90="zákl. přenesená",J90,0)</f>
        <v>0</v>
      </c>
      <c r="BH90" s="194">
        <f>IF(N90="sníž. přenesená",J90,0)</f>
        <v>0</v>
      </c>
      <c r="BI90" s="194">
        <f>IF(N90="nulová",J90,0)</f>
        <v>0</v>
      </c>
      <c r="BJ90" s="17" t="s">
        <v>80</v>
      </c>
      <c r="BK90" s="194">
        <f>ROUND(I90*H90,2)</f>
        <v>0</v>
      </c>
      <c r="BL90" s="17" t="s">
        <v>124</v>
      </c>
      <c r="BM90" s="193" t="s">
        <v>124</v>
      </c>
    </row>
    <row r="91" s="2" customFormat="1">
      <c r="A91" s="38"/>
      <c r="B91" s="39"/>
      <c r="C91" s="40"/>
      <c r="D91" s="195" t="s">
        <v>126</v>
      </c>
      <c r="E91" s="40"/>
      <c r="F91" s="196" t="s">
        <v>941</v>
      </c>
      <c r="G91" s="40"/>
      <c r="H91" s="40"/>
      <c r="I91" s="197"/>
      <c r="J91" s="40"/>
      <c r="K91" s="40"/>
      <c r="L91" s="44"/>
      <c r="M91" s="198"/>
      <c r="N91" s="199"/>
      <c r="O91" s="84"/>
      <c r="P91" s="84"/>
      <c r="Q91" s="84"/>
      <c r="R91" s="84"/>
      <c r="S91" s="84"/>
      <c r="T91" s="85"/>
      <c r="U91" s="38"/>
      <c r="V91" s="38"/>
      <c r="W91" s="38"/>
      <c r="X91" s="38"/>
      <c r="Y91" s="38"/>
      <c r="Z91" s="38"/>
      <c r="AA91" s="38"/>
      <c r="AB91" s="38"/>
      <c r="AC91" s="38"/>
      <c r="AD91" s="38"/>
      <c r="AE91" s="38"/>
      <c r="AT91" s="17" t="s">
        <v>126</v>
      </c>
      <c r="AU91" s="17" t="s">
        <v>82</v>
      </c>
    </row>
    <row r="92" s="2" customFormat="1" ht="24.15" customHeight="1">
      <c r="A92" s="38"/>
      <c r="B92" s="39"/>
      <c r="C92" s="182" t="s">
        <v>130</v>
      </c>
      <c r="D92" s="182" t="s">
        <v>119</v>
      </c>
      <c r="E92" s="183" t="s">
        <v>942</v>
      </c>
      <c r="F92" s="184" t="s">
        <v>943</v>
      </c>
      <c r="G92" s="185" t="s">
        <v>133</v>
      </c>
      <c r="H92" s="186">
        <v>82.5</v>
      </c>
      <c r="I92" s="187"/>
      <c r="J92" s="188">
        <f>ROUND(I92*H92,2)</f>
        <v>0</v>
      </c>
      <c r="K92" s="184" t="s">
        <v>123</v>
      </c>
      <c r="L92" s="44"/>
      <c r="M92" s="189" t="s">
        <v>19</v>
      </c>
      <c r="N92" s="190" t="s">
        <v>43</v>
      </c>
      <c r="O92" s="84"/>
      <c r="P92" s="191">
        <f>O92*H92</f>
        <v>0</v>
      </c>
      <c r="Q92" s="191">
        <v>0</v>
      </c>
      <c r="R92" s="191">
        <f>Q92*H92</f>
        <v>0</v>
      </c>
      <c r="S92" s="191">
        <v>0</v>
      </c>
      <c r="T92" s="192">
        <f>S92*H92</f>
        <v>0</v>
      </c>
      <c r="U92" s="38"/>
      <c r="V92" s="38"/>
      <c r="W92" s="38"/>
      <c r="X92" s="38"/>
      <c r="Y92" s="38"/>
      <c r="Z92" s="38"/>
      <c r="AA92" s="38"/>
      <c r="AB92" s="38"/>
      <c r="AC92" s="38"/>
      <c r="AD92" s="38"/>
      <c r="AE92" s="38"/>
      <c r="AR92" s="193" t="s">
        <v>124</v>
      </c>
      <c r="AT92" s="193" t="s">
        <v>119</v>
      </c>
      <c r="AU92" s="193" t="s">
        <v>82</v>
      </c>
      <c r="AY92" s="17" t="s">
        <v>125</v>
      </c>
      <c r="BE92" s="194">
        <f>IF(N92="základní",J92,0)</f>
        <v>0</v>
      </c>
      <c r="BF92" s="194">
        <f>IF(N92="snížená",J92,0)</f>
        <v>0</v>
      </c>
      <c r="BG92" s="194">
        <f>IF(N92="zákl. přenesená",J92,0)</f>
        <v>0</v>
      </c>
      <c r="BH92" s="194">
        <f>IF(N92="sníž. přenesená",J92,0)</f>
        <v>0</v>
      </c>
      <c r="BI92" s="194">
        <f>IF(N92="nulová",J92,0)</f>
        <v>0</v>
      </c>
      <c r="BJ92" s="17" t="s">
        <v>80</v>
      </c>
      <c r="BK92" s="194">
        <f>ROUND(I92*H92,2)</f>
        <v>0</v>
      </c>
      <c r="BL92" s="17" t="s">
        <v>124</v>
      </c>
      <c r="BM92" s="193" t="s">
        <v>134</v>
      </c>
    </row>
    <row r="93" s="2" customFormat="1">
      <c r="A93" s="38"/>
      <c r="B93" s="39"/>
      <c r="C93" s="40"/>
      <c r="D93" s="195" t="s">
        <v>126</v>
      </c>
      <c r="E93" s="40"/>
      <c r="F93" s="196" t="s">
        <v>943</v>
      </c>
      <c r="G93" s="40"/>
      <c r="H93" s="40"/>
      <c r="I93" s="197"/>
      <c r="J93" s="40"/>
      <c r="K93" s="40"/>
      <c r="L93" s="44"/>
      <c r="M93" s="198"/>
      <c r="N93" s="199"/>
      <c r="O93" s="84"/>
      <c r="P93" s="84"/>
      <c r="Q93" s="84"/>
      <c r="R93" s="84"/>
      <c r="S93" s="84"/>
      <c r="T93" s="85"/>
      <c r="U93" s="38"/>
      <c r="V93" s="38"/>
      <c r="W93" s="38"/>
      <c r="X93" s="38"/>
      <c r="Y93" s="38"/>
      <c r="Z93" s="38"/>
      <c r="AA93" s="38"/>
      <c r="AB93" s="38"/>
      <c r="AC93" s="38"/>
      <c r="AD93" s="38"/>
      <c r="AE93" s="38"/>
      <c r="AT93" s="17" t="s">
        <v>126</v>
      </c>
      <c r="AU93" s="17" t="s">
        <v>82</v>
      </c>
    </row>
    <row r="94" s="11" customFormat="1">
      <c r="A94" s="11"/>
      <c r="B94" s="200"/>
      <c r="C94" s="201"/>
      <c r="D94" s="195" t="s">
        <v>135</v>
      </c>
      <c r="E94" s="202" t="s">
        <v>19</v>
      </c>
      <c r="F94" s="203" t="s">
        <v>944</v>
      </c>
      <c r="G94" s="201"/>
      <c r="H94" s="204">
        <v>82.5</v>
      </c>
      <c r="I94" s="205"/>
      <c r="J94" s="201"/>
      <c r="K94" s="201"/>
      <c r="L94" s="206"/>
      <c r="M94" s="207"/>
      <c r="N94" s="208"/>
      <c r="O94" s="208"/>
      <c r="P94" s="208"/>
      <c r="Q94" s="208"/>
      <c r="R94" s="208"/>
      <c r="S94" s="208"/>
      <c r="T94" s="209"/>
      <c r="U94" s="11"/>
      <c r="V94" s="11"/>
      <c r="W94" s="11"/>
      <c r="X94" s="11"/>
      <c r="Y94" s="11"/>
      <c r="Z94" s="11"/>
      <c r="AA94" s="11"/>
      <c r="AB94" s="11"/>
      <c r="AC94" s="11"/>
      <c r="AD94" s="11"/>
      <c r="AE94" s="11"/>
      <c r="AT94" s="210" t="s">
        <v>135</v>
      </c>
      <c r="AU94" s="210" t="s">
        <v>82</v>
      </c>
      <c r="AV94" s="11" t="s">
        <v>82</v>
      </c>
      <c r="AW94" s="11" t="s">
        <v>33</v>
      </c>
      <c r="AX94" s="11" t="s">
        <v>72</v>
      </c>
      <c r="AY94" s="210" t="s">
        <v>125</v>
      </c>
    </row>
    <row r="95" s="13" customFormat="1">
      <c r="A95" s="13"/>
      <c r="B95" s="221"/>
      <c r="C95" s="222"/>
      <c r="D95" s="195" t="s">
        <v>135</v>
      </c>
      <c r="E95" s="223" t="s">
        <v>19</v>
      </c>
      <c r="F95" s="224" t="s">
        <v>141</v>
      </c>
      <c r="G95" s="222"/>
      <c r="H95" s="225">
        <v>82.5</v>
      </c>
      <c r="I95" s="226"/>
      <c r="J95" s="222"/>
      <c r="K95" s="222"/>
      <c r="L95" s="227"/>
      <c r="M95" s="228"/>
      <c r="N95" s="229"/>
      <c r="O95" s="229"/>
      <c r="P95" s="229"/>
      <c r="Q95" s="229"/>
      <c r="R95" s="229"/>
      <c r="S95" s="229"/>
      <c r="T95" s="230"/>
      <c r="U95" s="13"/>
      <c r="V95" s="13"/>
      <c r="W95" s="13"/>
      <c r="X95" s="13"/>
      <c r="Y95" s="13"/>
      <c r="Z95" s="13"/>
      <c r="AA95" s="13"/>
      <c r="AB95" s="13"/>
      <c r="AC95" s="13"/>
      <c r="AD95" s="13"/>
      <c r="AE95" s="13"/>
      <c r="AT95" s="231" t="s">
        <v>135</v>
      </c>
      <c r="AU95" s="231" t="s">
        <v>82</v>
      </c>
      <c r="AV95" s="13" t="s">
        <v>124</v>
      </c>
      <c r="AW95" s="13" t="s">
        <v>33</v>
      </c>
      <c r="AX95" s="13" t="s">
        <v>80</v>
      </c>
      <c r="AY95" s="231" t="s">
        <v>125</v>
      </c>
    </row>
    <row r="96" s="2" customFormat="1" ht="55.5" customHeight="1">
      <c r="A96" s="38"/>
      <c r="B96" s="39"/>
      <c r="C96" s="182" t="s">
        <v>124</v>
      </c>
      <c r="D96" s="182" t="s">
        <v>119</v>
      </c>
      <c r="E96" s="183" t="s">
        <v>154</v>
      </c>
      <c r="F96" s="184" t="s">
        <v>155</v>
      </c>
      <c r="G96" s="185" t="s">
        <v>144</v>
      </c>
      <c r="H96" s="186">
        <v>9.0749999999999993</v>
      </c>
      <c r="I96" s="187"/>
      <c r="J96" s="188">
        <f>ROUND(I96*H96,2)</f>
        <v>0</v>
      </c>
      <c r="K96" s="184" t="s">
        <v>123</v>
      </c>
      <c r="L96" s="44"/>
      <c r="M96" s="189" t="s">
        <v>19</v>
      </c>
      <c r="N96" s="190" t="s">
        <v>43</v>
      </c>
      <c r="O96" s="84"/>
      <c r="P96" s="191">
        <f>O96*H96</f>
        <v>0</v>
      </c>
      <c r="Q96" s="191">
        <v>0</v>
      </c>
      <c r="R96" s="191">
        <f>Q96*H96</f>
        <v>0</v>
      </c>
      <c r="S96" s="191">
        <v>0</v>
      </c>
      <c r="T96" s="192">
        <f>S96*H96</f>
        <v>0</v>
      </c>
      <c r="U96" s="38"/>
      <c r="V96" s="38"/>
      <c r="W96" s="38"/>
      <c r="X96" s="38"/>
      <c r="Y96" s="38"/>
      <c r="Z96" s="38"/>
      <c r="AA96" s="38"/>
      <c r="AB96" s="38"/>
      <c r="AC96" s="38"/>
      <c r="AD96" s="38"/>
      <c r="AE96" s="38"/>
      <c r="AR96" s="193" t="s">
        <v>124</v>
      </c>
      <c r="AT96" s="193" t="s">
        <v>119</v>
      </c>
      <c r="AU96" s="193" t="s">
        <v>82</v>
      </c>
      <c r="AY96" s="17" t="s">
        <v>125</v>
      </c>
      <c r="BE96" s="194">
        <f>IF(N96="základní",J96,0)</f>
        <v>0</v>
      </c>
      <c r="BF96" s="194">
        <f>IF(N96="snížená",J96,0)</f>
        <v>0</v>
      </c>
      <c r="BG96" s="194">
        <f>IF(N96="zákl. přenesená",J96,0)</f>
        <v>0</v>
      </c>
      <c r="BH96" s="194">
        <f>IF(N96="sníž. přenesená",J96,0)</f>
        <v>0</v>
      </c>
      <c r="BI96" s="194">
        <f>IF(N96="nulová",J96,0)</f>
        <v>0</v>
      </c>
      <c r="BJ96" s="17" t="s">
        <v>80</v>
      </c>
      <c r="BK96" s="194">
        <f>ROUND(I96*H96,2)</f>
        <v>0</v>
      </c>
      <c r="BL96" s="17" t="s">
        <v>124</v>
      </c>
      <c r="BM96" s="193" t="s">
        <v>145</v>
      </c>
    </row>
    <row r="97" s="2" customFormat="1">
      <c r="A97" s="38"/>
      <c r="B97" s="39"/>
      <c r="C97" s="40"/>
      <c r="D97" s="195" t="s">
        <v>126</v>
      </c>
      <c r="E97" s="40"/>
      <c r="F97" s="196" t="s">
        <v>155</v>
      </c>
      <c r="G97" s="40"/>
      <c r="H97" s="40"/>
      <c r="I97" s="197"/>
      <c r="J97" s="40"/>
      <c r="K97" s="40"/>
      <c r="L97" s="44"/>
      <c r="M97" s="198"/>
      <c r="N97" s="199"/>
      <c r="O97" s="84"/>
      <c r="P97" s="84"/>
      <c r="Q97" s="84"/>
      <c r="R97" s="84"/>
      <c r="S97" s="84"/>
      <c r="T97" s="85"/>
      <c r="U97" s="38"/>
      <c r="V97" s="38"/>
      <c r="W97" s="38"/>
      <c r="X97" s="38"/>
      <c r="Y97" s="38"/>
      <c r="Z97" s="38"/>
      <c r="AA97" s="38"/>
      <c r="AB97" s="38"/>
      <c r="AC97" s="38"/>
      <c r="AD97" s="38"/>
      <c r="AE97" s="38"/>
      <c r="AT97" s="17" t="s">
        <v>126</v>
      </c>
      <c r="AU97" s="17" t="s">
        <v>82</v>
      </c>
    </row>
    <row r="98" s="11" customFormat="1">
      <c r="A98" s="11"/>
      <c r="B98" s="200"/>
      <c r="C98" s="201"/>
      <c r="D98" s="195" t="s">
        <v>135</v>
      </c>
      <c r="E98" s="202" t="s">
        <v>19</v>
      </c>
      <c r="F98" s="203" t="s">
        <v>945</v>
      </c>
      <c r="G98" s="201"/>
      <c r="H98" s="204">
        <v>9.0749999999999993</v>
      </c>
      <c r="I98" s="205"/>
      <c r="J98" s="201"/>
      <c r="K98" s="201"/>
      <c r="L98" s="206"/>
      <c r="M98" s="207"/>
      <c r="N98" s="208"/>
      <c r="O98" s="208"/>
      <c r="P98" s="208"/>
      <c r="Q98" s="208"/>
      <c r="R98" s="208"/>
      <c r="S98" s="208"/>
      <c r="T98" s="209"/>
      <c r="U98" s="11"/>
      <c r="V98" s="11"/>
      <c r="W98" s="11"/>
      <c r="X98" s="11"/>
      <c r="Y98" s="11"/>
      <c r="Z98" s="11"/>
      <c r="AA98" s="11"/>
      <c r="AB98" s="11"/>
      <c r="AC98" s="11"/>
      <c r="AD98" s="11"/>
      <c r="AE98" s="11"/>
      <c r="AT98" s="210" t="s">
        <v>135</v>
      </c>
      <c r="AU98" s="210" t="s">
        <v>82</v>
      </c>
      <c r="AV98" s="11" t="s">
        <v>82</v>
      </c>
      <c r="AW98" s="11" t="s">
        <v>33</v>
      </c>
      <c r="AX98" s="11" t="s">
        <v>72</v>
      </c>
      <c r="AY98" s="210" t="s">
        <v>125</v>
      </c>
    </row>
    <row r="99" s="13" customFormat="1">
      <c r="A99" s="13"/>
      <c r="B99" s="221"/>
      <c r="C99" s="222"/>
      <c r="D99" s="195" t="s">
        <v>135</v>
      </c>
      <c r="E99" s="223" t="s">
        <v>19</v>
      </c>
      <c r="F99" s="224" t="s">
        <v>141</v>
      </c>
      <c r="G99" s="222"/>
      <c r="H99" s="225">
        <v>9.0749999999999993</v>
      </c>
      <c r="I99" s="226"/>
      <c r="J99" s="222"/>
      <c r="K99" s="222"/>
      <c r="L99" s="227"/>
      <c r="M99" s="228"/>
      <c r="N99" s="229"/>
      <c r="O99" s="229"/>
      <c r="P99" s="229"/>
      <c r="Q99" s="229"/>
      <c r="R99" s="229"/>
      <c r="S99" s="229"/>
      <c r="T99" s="230"/>
      <c r="U99" s="13"/>
      <c r="V99" s="13"/>
      <c r="W99" s="13"/>
      <c r="X99" s="13"/>
      <c r="Y99" s="13"/>
      <c r="Z99" s="13"/>
      <c r="AA99" s="13"/>
      <c r="AB99" s="13"/>
      <c r="AC99" s="13"/>
      <c r="AD99" s="13"/>
      <c r="AE99" s="13"/>
      <c r="AT99" s="231" t="s">
        <v>135</v>
      </c>
      <c r="AU99" s="231" t="s">
        <v>82</v>
      </c>
      <c r="AV99" s="13" t="s">
        <v>124</v>
      </c>
      <c r="AW99" s="13" t="s">
        <v>33</v>
      </c>
      <c r="AX99" s="13" t="s">
        <v>80</v>
      </c>
      <c r="AY99" s="231" t="s">
        <v>125</v>
      </c>
    </row>
    <row r="100" s="2" customFormat="1" ht="21.75" customHeight="1">
      <c r="A100" s="38"/>
      <c r="B100" s="39"/>
      <c r="C100" s="182" t="s">
        <v>149</v>
      </c>
      <c r="D100" s="182" t="s">
        <v>119</v>
      </c>
      <c r="E100" s="183" t="s">
        <v>158</v>
      </c>
      <c r="F100" s="184" t="s">
        <v>159</v>
      </c>
      <c r="G100" s="185" t="s">
        <v>144</v>
      </c>
      <c r="H100" s="186">
        <v>9.0749999999999993</v>
      </c>
      <c r="I100" s="187"/>
      <c r="J100" s="188">
        <f>ROUND(I100*H100,2)</f>
        <v>0</v>
      </c>
      <c r="K100" s="184" t="s">
        <v>123</v>
      </c>
      <c r="L100" s="44"/>
      <c r="M100" s="189" t="s">
        <v>19</v>
      </c>
      <c r="N100" s="190" t="s">
        <v>43</v>
      </c>
      <c r="O100" s="84"/>
      <c r="P100" s="191">
        <f>O100*H100</f>
        <v>0</v>
      </c>
      <c r="Q100" s="191">
        <v>0</v>
      </c>
      <c r="R100" s="191">
        <f>Q100*H100</f>
        <v>0</v>
      </c>
      <c r="S100" s="191">
        <v>0</v>
      </c>
      <c r="T100" s="192">
        <f>S100*H100</f>
        <v>0</v>
      </c>
      <c r="U100" s="38"/>
      <c r="V100" s="38"/>
      <c r="W100" s="38"/>
      <c r="X100" s="38"/>
      <c r="Y100" s="38"/>
      <c r="Z100" s="38"/>
      <c r="AA100" s="38"/>
      <c r="AB100" s="38"/>
      <c r="AC100" s="38"/>
      <c r="AD100" s="38"/>
      <c r="AE100" s="38"/>
      <c r="AR100" s="193" t="s">
        <v>124</v>
      </c>
      <c r="AT100" s="193" t="s">
        <v>119</v>
      </c>
      <c r="AU100" s="193" t="s">
        <v>82</v>
      </c>
      <c r="AY100" s="17" t="s">
        <v>125</v>
      </c>
      <c r="BE100" s="194">
        <f>IF(N100="základní",J100,0)</f>
        <v>0</v>
      </c>
      <c r="BF100" s="194">
        <f>IF(N100="snížená",J100,0)</f>
        <v>0</v>
      </c>
      <c r="BG100" s="194">
        <f>IF(N100="zákl. přenesená",J100,0)</f>
        <v>0</v>
      </c>
      <c r="BH100" s="194">
        <f>IF(N100="sníž. přenesená",J100,0)</f>
        <v>0</v>
      </c>
      <c r="BI100" s="194">
        <f>IF(N100="nulová",J100,0)</f>
        <v>0</v>
      </c>
      <c r="BJ100" s="17" t="s">
        <v>80</v>
      </c>
      <c r="BK100" s="194">
        <f>ROUND(I100*H100,2)</f>
        <v>0</v>
      </c>
      <c r="BL100" s="17" t="s">
        <v>124</v>
      </c>
      <c r="BM100" s="193" t="s">
        <v>152</v>
      </c>
    </row>
    <row r="101" s="2" customFormat="1">
      <c r="A101" s="38"/>
      <c r="B101" s="39"/>
      <c r="C101" s="40"/>
      <c r="D101" s="195" t="s">
        <v>126</v>
      </c>
      <c r="E101" s="40"/>
      <c r="F101" s="196" t="s">
        <v>159</v>
      </c>
      <c r="G101" s="40"/>
      <c r="H101" s="40"/>
      <c r="I101" s="197"/>
      <c r="J101" s="40"/>
      <c r="K101" s="40"/>
      <c r="L101" s="44"/>
      <c r="M101" s="198"/>
      <c r="N101" s="199"/>
      <c r="O101" s="84"/>
      <c r="P101" s="84"/>
      <c r="Q101" s="84"/>
      <c r="R101" s="84"/>
      <c r="S101" s="84"/>
      <c r="T101" s="85"/>
      <c r="U101" s="38"/>
      <c r="V101" s="38"/>
      <c r="W101" s="38"/>
      <c r="X101" s="38"/>
      <c r="Y101" s="38"/>
      <c r="Z101" s="38"/>
      <c r="AA101" s="38"/>
      <c r="AB101" s="38"/>
      <c r="AC101" s="38"/>
      <c r="AD101" s="38"/>
      <c r="AE101" s="38"/>
      <c r="AT101" s="17" t="s">
        <v>126</v>
      </c>
      <c r="AU101" s="17" t="s">
        <v>82</v>
      </c>
    </row>
    <row r="102" s="11" customFormat="1">
      <c r="A102" s="11"/>
      <c r="B102" s="200"/>
      <c r="C102" s="201"/>
      <c r="D102" s="195" t="s">
        <v>135</v>
      </c>
      <c r="E102" s="202" t="s">
        <v>19</v>
      </c>
      <c r="F102" s="203" t="s">
        <v>946</v>
      </c>
      <c r="G102" s="201"/>
      <c r="H102" s="204">
        <v>9.0749999999999993</v>
      </c>
      <c r="I102" s="205"/>
      <c r="J102" s="201"/>
      <c r="K102" s="201"/>
      <c r="L102" s="206"/>
      <c r="M102" s="207"/>
      <c r="N102" s="208"/>
      <c r="O102" s="208"/>
      <c r="P102" s="208"/>
      <c r="Q102" s="208"/>
      <c r="R102" s="208"/>
      <c r="S102" s="208"/>
      <c r="T102" s="209"/>
      <c r="U102" s="11"/>
      <c r="V102" s="11"/>
      <c r="W102" s="11"/>
      <c r="X102" s="11"/>
      <c r="Y102" s="11"/>
      <c r="Z102" s="11"/>
      <c r="AA102" s="11"/>
      <c r="AB102" s="11"/>
      <c r="AC102" s="11"/>
      <c r="AD102" s="11"/>
      <c r="AE102" s="11"/>
      <c r="AT102" s="210" t="s">
        <v>135</v>
      </c>
      <c r="AU102" s="210" t="s">
        <v>82</v>
      </c>
      <c r="AV102" s="11" t="s">
        <v>82</v>
      </c>
      <c r="AW102" s="11" t="s">
        <v>33</v>
      </c>
      <c r="AX102" s="11" t="s">
        <v>72</v>
      </c>
      <c r="AY102" s="210" t="s">
        <v>125</v>
      </c>
    </row>
    <row r="103" s="13" customFormat="1">
      <c r="A103" s="13"/>
      <c r="B103" s="221"/>
      <c r="C103" s="222"/>
      <c r="D103" s="195" t="s">
        <v>135</v>
      </c>
      <c r="E103" s="223" t="s">
        <v>19</v>
      </c>
      <c r="F103" s="224" t="s">
        <v>141</v>
      </c>
      <c r="G103" s="222"/>
      <c r="H103" s="225">
        <v>9.0749999999999993</v>
      </c>
      <c r="I103" s="226"/>
      <c r="J103" s="222"/>
      <c r="K103" s="222"/>
      <c r="L103" s="227"/>
      <c r="M103" s="228"/>
      <c r="N103" s="229"/>
      <c r="O103" s="229"/>
      <c r="P103" s="229"/>
      <c r="Q103" s="229"/>
      <c r="R103" s="229"/>
      <c r="S103" s="229"/>
      <c r="T103" s="230"/>
      <c r="U103" s="13"/>
      <c r="V103" s="13"/>
      <c r="W103" s="13"/>
      <c r="X103" s="13"/>
      <c r="Y103" s="13"/>
      <c r="Z103" s="13"/>
      <c r="AA103" s="13"/>
      <c r="AB103" s="13"/>
      <c r="AC103" s="13"/>
      <c r="AD103" s="13"/>
      <c r="AE103" s="13"/>
      <c r="AT103" s="231" t="s">
        <v>135</v>
      </c>
      <c r="AU103" s="231" t="s">
        <v>82</v>
      </c>
      <c r="AV103" s="13" t="s">
        <v>124</v>
      </c>
      <c r="AW103" s="13" t="s">
        <v>33</v>
      </c>
      <c r="AX103" s="13" t="s">
        <v>80</v>
      </c>
      <c r="AY103" s="231" t="s">
        <v>125</v>
      </c>
    </row>
    <row r="104" s="2" customFormat="1" ht="16.5" customHeight="1">
      <c r="A104" s="38"/>
      <c r="B104" s="39"/>
      <c r="C104" s="182" t="s">
        <v>134</v>
      </c>
      <c r="D104" s="182" t="s">
        <v>119</v>
      </c>
      <c r="E104" s="183" t="s">
        <v>947</v>
      </c>
      <c r="F104" s="184" t="s">
        <v>948</v>
      </c>
      <c r="G104" s="185" t="s">
        <v>170</v>
      </c>
      <c r="H104" s="186">
        <v>55</v>
      </c>
      <c r="I104" s="187"/>
      <c r="J104" s="188">
        <f>ROUND(I104*H104,2)</f>
        <v>0</v>
      </c>
      <c r="K104" s="184" t="s">
        <v>123</v>
      </c>
      <c r="L104" s="44"/>
      <c r="M104" s="189" t="s">
        <v>19</v>
      </c>
      <c r="N104" s="190" t="s">
        <v>43</v>
      </c>
      <c r="O104" s="84"/>
      <c r="P104" s="191">
        <f>O104*H104</f>
        <v>0</v>
      </c>
      <c r="Q104" s="191">
        <v>0</v>
      </c>
      <c r="R104" s="191">
        <f>Q104*H104</f>
        <v>0</v>
      </c>
      <c r="S104" s="191">
        <v>0</v>
      </c>
      <c r="T104" s="192">
        <f>S104*H104</f>
        <v>0</v>
      </c>
      <c r="U104" s="38"/>
      <c r="V104" s="38"/>
      <c r="W104" s="38"/>
      <c r="X104" s="38"/>
      <c r="Y104" s="38"/>
      <c r="Z104" s="38"/>
      <c r="AA104" s="38"/>
      <c r="AB104" s="38"/>
      <c r="AC104" s="38"/>
      <c r="AD104" s="38"/>
      <c r="AE104" s="38"/>
      <c r="AR104" s="193" t="s">
        <v>124</v>
      </c>
      <c r="AT104" s="193" t="s">
        <v>119</v>
      </c>
      <c r="AU104" s="193" t="s">
        <v>82</v>
      </c>
      <c r="AY104" s="17" t="s">
        <v>125</v>
      </c>
      <c r="BE104" s="194">
        <f>IF(N104="základní",J104,0)</f>
        <v>0</v>
      </c>
      <c r="BF104" s="194">
        <f>IF(N104="snížená",J104,0)</f>
        <v>0</v>
      </c>
      <c r="BG104" s="194">
        <f>IF(N104="zákl. přenesená",J104,0)</f>
        <v>0</v>
      </c>
      <c r="BH104" s="194">
        <f>IF(N104="sníž. přenesená",J104,0)</f>
        <v>0</v>
      </c>
      <c r="BI104" s="194">
        <f>IF(N104="nulová",J104,0)</f>
        <v>0</v>
      </c>
      <c r="BJ104" s="17" t="s">
        <v>80</v>
      </c>
      <c r="BK104" s="194">
        <f>ROUND(I104*H104,2)</f>
        <v>0</v>
      </c>
      <c r="BL104" s="17" t="s">
        <v>124</v>
      </c>
      <c r="BM104" s="193" t="s">
        <v>156</v>
      </c>
    </row>
    <row r="105" s="2" customFormat="1">
      <c r="A105" s="38"/>
      <c r="B105" s="39"/>
      <c r="C105" s="40"/>
      <c r="D105" s="195" t="s">
        <v>126</v>
      </c>
      <c r="E105" s="40"/>
      <c r="F105" s="196" t="s">
        <v>948</v>
      </c>
      <c r="G105" s="40"/>
      <c r="H105" s="40"/>
      <c r="I105" s="197"/>
      <c r="J105" s="40"/>
      <c r="K105" s="40"/>
      <c r="L105" s="44"/>
      <c r="M105" s="198"/>
      <c r="N105" s="199"/>
      <c r="O105" s="84"/>
      <c r="P105" s="84"/>
      <c r="Q105" s="84"/>
      <c r="R105" s="84"/>
      <c r="S105" s="84"/>
      <c r="T105" s="85"/>
      <c r="U105" s="38"/>
      <c r="V105" s="38"/>
      <c r="W105" s="38"/>
      <c r="X105" s="38"/>
      <c r="Y105" s="38"/>
      <c r="Z105" s="38"/>
      <c r="AA105" s="38"/>
      <c r="AB105" s="38"/>
      <c r="AC105" s="38"/>
      <c r="AD105" s="38"/>
      <c r="AE105" s="38"/>
      <c r="AT105" s="17" t="s">
        <v>126</v>
      </c>
      <c r="AU105" s="17" t="s">
        <v>82</v>
      </c>
    </row>
    <row r="106" s="11" customFormat="1">
      <c r="A106" s="11"/>
      <c r="B106" s="200"/>
      <c r="C106" s="201"/>
      <c r="D106" s="195" t="s">
        <v>135</v>
      </c>
      <c r="E106" s="202" t="s">
        <v>19</v>
      </c>
      <c r="F106" s="203" t="s">
        <v>949</v>
      </c>
      <c r="G106" s="201"/>
      <c r="H106" s="204">
        <v>55</v>
      </c>
      <c r="I106" s="205"/>
      <c r="J106" s="201"/>
      <c r="K106" s="201"/>
      <c r="L106" s="206"/>
      <c r="M106" s="207"/>
      <c r="N106" s="208"/>
      <c r="O106" s="208"/>
      <c r="P106" s="208"/>
      <c r="Q106" s="208"/>
      <c r="R106" s="208"/>
      <c r="S106" s="208"/>
      <c r="T106" s="209"/>
      <c r="U106" s="11"/>
      <c r="V106" s="11"/>
      <c r="W106" s="11"/>
      <c r="X106" s="11"/>
      <c r="Y106" s="11"/>
      <c r="Z106" s="11"/>
      <c r="AA106" s="11"/>
      <c r="AB106" s="11"/>
      <c r="AC106" s="11"/>
      <c r="AD106" s="11"/>
      <c r="AE106" s="11"/>
      <c r="AT106" s="210" t="s">
        <v>135</v>
      </c>
      <c r="AU106" s="210" t="s">
        <v>82</v>
      </c>
      <c r="AV106" s="11" t="s">
        <v>82</v>
      </c>
      <c r="AW106" s="11" t="s">
        <v>33</v>
      </c>
      <c r="AX106" s="11" t="s">
        <v>72</v>
      </c>
      <c r="AY106" s="210" t="s">
        <v>125</v>
      </c>
    </row>
    <row r="107" s="13" customFormat="1">
      <c r="A107" s="13"/>
      <c r="B107" s="221"/>
      <c r="C107" s="222"/>
      <c r="D107" s="195" t="s">
        <v>135</v>
      </c>
      <c r="E107" s="223" t="s">
        <v>19</v>
      </c>
      <c r="F107" s="224" t="s">
        <v>141</v>
      </c>
      <c r="G107" s="222"/>
      <c r="H107" s="225">
        <v>55</v>
      </c>
      <c r="I107" s="226"/>
      <c r="J107" s="222"/>
      <c r="K107" s="222"/>
      <c r="L107" s="227"/>
      <c r="M107" s="228"/>
      <c r="N107" s="229"/>
      <c r="O107" s="229"/>
      <c r="P107" s="229"/>
      <c r="Q107" s="229"/>
      <c r="R107" s="229"/>
      <c r="S107" s="229"/>
      <c r="T107" s="230"/>
      <c r="U107" s="13"/>
      <c r="V107" s="13"/>
      <c r="W107" s="13"/>
      <c r="X107" s="13"/>
      <c r="Y107" s="13"/>
      <c r="Z107" s="13"/>
      <c r="AA107" s="13"/>
      <c r="AB107" s="13"/>
      <c r="AC107" s="13"/>
      <c r="AD107" s="13"/>
      <c r="AE107" s="13"/>
      <c r="AT107" s="231" t="s">
        <v>135</v>
      </c>
      <c r="AU107" s="231" t="s">
        <v>82</v>
      </c>
      <c r="AV107" s="13" t="s">
        <v>124</v>
      </c>
      <c r="AW107" s="13" t="s">
        <v>33</v>
      </c>
      <c r="AX107" s="13" t="s">
        <v>80</v>
      </c>
      <c r="AY107" s="231" t="s">
        <v>125</v>
      </c>
    </row>
    <row r="108" s="2" customFormat="1" ht="21.75" customHeight="1">
      <c r="A108" s="38"/>
      <c r="B108" s="39"/>
      <c r="C108" s="233" t="s">
        <v>157</v>
      </c>
      <c r="D108" s="233" t="s">
        <v>321</v>
      </c>
      <c r="E108" s="235" t="s">
        <v>950</v>
      </c>
      <c r="F108" s="236" t="s">
        <v>951</v>
      </c>
      <c r="G108" s="237" t="s">
        <v>230</v>
      </c>
      <c r="H108" s="238">
        <v>0.28899999999999998</v>
      </c>
      <c r="I108" s="239"/>
      <c r="J108" s="240">
        <f>ROUND(I108*H108,2)</f>
        <v>0</v>
      </c>
      <c r="K108" s="236" t="s">
        <v>123</v>
      </c>
      <c r="L108" s="241"/>
      <c r="M108" s="242" t="s">
        <v>19</v>
      </c>
      <c r="N108" s="243" t="s">
        <v>43</v>
      </c>
      <c r="O108" s="84"/>
      <c r="P108" s="191">
        <f>O108*H108</f>
        <v>0</v>
      </c>
      <c r="Q108" s="191">
        <v>0</v>
      </c>
      <c r="R108" s="191">
        <f>Q108*H108</f>
        <v>0</v>
      </c>
      <c r="S108" s="191">
        <v>0</v>
      </c>
      <c r="T108" s="192">
        <f>S108*H108</f>
        <v>0</v>
      </c>
      <c r="U108" s="38"/>
      <c r="V108" s="38"/>
      <c r="W108" s="38"/>
      <c r="X108" s="38"/>
      <c r="Y108" s="38"/>
      <c r="Z108" s="38"/>
      <c r="AA108" s="38"/>
      <c r="AB108" s="38"/>
      <c r="AC108" s="38"/>
      <c r="AD108" s="38"/>
      <c r="AE108" s="38"/>
      <c r="AR108" s="193" t="s">
        <v>145</v>
      </c>
      <c r="AT108" s="193" t="s">
        <v>321</v>
      </c>
      <c r="AU108" s="193" t="s">
        <v>82</v>
      </c>
      <c r="AY108" s="17" t="s">
        <v>125</v>
      </c>
      <c r="BE108" s="194">
        <f>IF(N108="základní",J108,0)</f>
        <v>0</v>
      </c>
      <c r="BF108" s="194">
        <f>IF(N108="snížená",J108,0)</f>
        <v>0</v>
      </c>
      <c r="BG108" s="194">
        <f>IF(N108="zákl. přenesená",J108,0)</f>
        <v>0</v>
      </c>
      <c r="BH108" s="194">
        <f>IF(N108="sníž. přenesená",J108,0)</f>
        <v>0</v>
      </c>
      <c r="BI108" s="194">
        <f>IF(N108="nulová",J108,0)</f>
        <v>0</v>
      </c>
      <c r="BJ108" s="17" t="s">
        <v>80</v>
      </c>
      <c r="BK108" s="194">
        <f>ROUND(I108*H108,2)</f>
        <v>0</v>
      </c>
      <c r="BL108" s="17" t="s">
        <v>124</v>
      </c>
      <c r="BM108" s="193" t="s">
        <v>160</v>
      </c>
    </row>
    <row r="109" s="2" customFormat="1">
      <c r="A109" s="38"/>
      <c r="B109" s="39"/>
      <c r="C109" s="40"/>
      <c r="D109" s="195" t="s">
        <v>126</v>
      </c>
      <c r="E109" s="40"/>
      <c r="F109" s="196" t="s">
        <v>951</v>
      </c>
      <c r="G109" s="40"/>
      <c r="H109" s="40"/>
      <c r="I109" s="197"/>
      <c r="J109" s="40"/>
      <c r="K109" s="40"/>
      <c r="L109" s="44"/>
      <c r="M109" s="198"/>
      <c r="N109" s="199"/>
      <c r="O109" s="84"/>
      <c r="P109" s="84"/>
      <c r="Q109" s="84"/>
      <c r="R109" s="84"/>
      <c r="S109" s="84"/>
      <c r="T109" s="85"/>
      <c r="U109" s="38"/>
      <c r="V109" s="38"/>
      <c r="W109" s="38"/>
      <c r="X109" s="38"/>
      <c r="Y109" s="38"/>
      <c r="Z109" s="38"/>
      <c r="AA109" s="38"/>
      <c r="AB109" s="38"/>
      <c r="AC109" s="38"/>
      <c r="AD109" s="38"/>
      <c r="AE109" s="38"/>
      <c r="AT109" s="17" t="s">
        <v>126</v>
      </c>
      <c r="AU109" s="17" t="s">
        <v>82</v>
      </c>
    </row>
    <row r="110" s="11" customFormat="1">
      <c r="A110" s="11"/>
      <c r="B110" s="200"/>
      <c r="C110" s="201"/>
      <c r="D110" s="195" t="s">
        <v>135</v>
      </c>
      <c r="E110" s="202" t="s">
        <v>19</v>
      </c>
      <c r="F110" s="203" t="s">
        <v>952</v>
      </c>
      <c r="G110" s="201"/>
      <c r="H110" s="204">
        <v>0.28899999999999998</v>
      </c>
      <c r="I110" s="205"/>
      <c r="J110" s="201"/>
      <c r="K110" s="201"/>
      <c r="L110" s="206"/>
      <c r="M110" s="207"/>
      <c r="N110" s="208"/>
      <c r="O110" s="208"/>
      <c r="P110" s="208"/>
      <c r="Q110" s="208"/>
      <c r="R110" s="208"/>
      <c r="S110" s="208"/>
      <c r="T110" s="209"/>
      <c r="U110" s="11"/>
      <c r="V110" s="11"/>
      <c r="W110" s="11"/>
      <c r="X110" s="11"/>
      <c r="Y110" s="11"/>
      <c r="Z110" s="11"/>
      <c r="AA110" s="11"/>
      <c r="AB110" s="11"/>
      <c r="AC110" s="11"/>
      <c r="AD110" s="11"/>
      <c r="AE110" s="11"/>
      <c r="AT110" s="210" t="s">
        <v>135</v>
      </c>
      <c r="AU110" s="210" t="s">
        <v>82</v>
      </c>
      <c r="AV110" s="11" t="s">
        <v>82</v>
      </c>
      <c r="AW110" s="11" t="s">
        <v>33</v>
      </c>
      <c r="AX110" s="11" t="s">
        <v>72</v>
      </c>
      <c r="AY110" s="210" t="s">
        <v>125</v>
      </c>
    </row>
    <row r="111" s="13" customFormat="1">
      <c r="A111" s="13"/>
      <c r="B111" s="221"/>
      <c r="C111" s="222"/>
      <c r="D111" s="195" t="s">
        <v>135</v>
      </c>
      <c r="E111" s="223" t="s">
        <v>19</v>
      </c>
      <c r="F111" s="224" t="s">
        <v>141</v>
      </c>
      <c r="G111" s="222"/>
      <c r="H111" s="225">
        <v>0.28899999999999998</v>
      </c>
      <c r="I111" s="226"/>
      <c r="J111" s="222"/>
      <c r="K111" s="222"/>
      <c r="L111" s="227"/>
      <c r="M111" s="228"/>
      <c r="N111" s="229"/>
      <c r="O111" s="229"/>
      <c r="P111" s="229"/>
      <c r="Q111" s="229"/>
      <c r="R111" s="229"/>
      <c r="S111" s="229"/>
      <c r="T111" s="230"/>
      <c r="U111" s="13"/>
      <c r="V111" s="13"/>
      <c r="W111" s="13"/>
      <c r="X111" s="13"/>
      <c r="Y111" s="13"/>
      <c r="Z111" s="13"/>
      <c r="AA111" s="13"/>
      <c r="AB111" s="13"/>
      <c r="AC111" s="13"/>
      <c r="AD111" s="13"/>
      <c r="AE111" s="13"/>
      <c r="AT111" s="231" t="s">
        <v>135</v>
      </c>
      <c r="AU111" s="231" t="s">
        <v>82</v>
      </c>
      <c r="AV111" s="13" t="s">
        <v>124</v>
      </c>
      <c r="AW111" s="13" t="s">
        <v>33</v>
      </c>
      <c r="AX111" s="13" t="s">
        <v>80</v>
      </c>
      <c r="AY111" s="231" t="s">
        <v>125</v>
      </c>
    </row>
    <row r="112" s="2" customFormat="1" ht="55.5" customHeight="1">
      <c r="A112" s="38"/>
      <c r="B112" s="39"/>
      <c r="C112" s="182" t="s">
        <v>145</v>
      </c>
      <c r="D112" s="182" t="s">
        <v>119</v>
      </c>
      <c r="E112" s="183" t="s">
        <v>340</v>
      </c>
      <c r="F112" s="184" t="s">
        <v>341</v>
      </c>
      <c r="G112" s="185" t="s">
        <v>144</v>
      </c>
      <c r="H112" s="186">
        <v>0.72299999999999998</v>
      </c>
      <c r="I112" s="187"/>
      <c r="J112" s="188">
        <f>ROUND(I112*H112,2)</f>
        <v>0</v>
      </c>
      <c r="K112" s="184" t="s">
        <v>123</v>
      </c>
      <c r="L112" s="44"/>
      <c r="M112" s="189" t="s">
        <v>19</v>
      </c>
      <c r="N112" s="190" t="s">
        <v>43</v>
      </c>
      <c r="O112" s="84"/>
      <c r="P112" s="191">
        <f>O112*H112</f>
        <v>0</v>
      </c>
      <c r="Q112" s="191">
        <v>0</v>
      </c>
      <c r="R112" s="191">
        <f>Q112*H112</f>
        <v>0</v>
      </c>
      <c r="S112" s="191">
        <v>0</v>
      </c>
      <c r="T112" s="192">
        <f>S112*H112</f>
        <v>0</v>
      </c>
      <c r="U112" s="38"/>
      <c r="V112" s="38"/>
      <c r="W112" s="38"/>
      <c r="X112" s="38"/>
      <c r="Y112" s="38"/>
      <c r="Z112" s="38"/>
      <c r="AA112" s="38"/>
      <c r="AB112" s="38"/>
      <c r="AC112" s="38"/>
      <c r="AD112" s="38"/>
      <c r="AE112" s="38"/>
      <c r="AR112" s="193" t="s">
        <v>124</v>
      </c>
      <c r="AT112" s="193" t="s">
        <v>119</v>
      </c>
      <c r="AU112" s="193" t="s">
        <v>82</v>
      </c>
      <c r="AY112" s="17" t="s">
        <v>125</v>
      </c>
      <c r="BE112" s="194">
        <f>IF(N112="základní",J112,0)</f>
        <v>0</v>
      </c>
      <c r="BF112" s="194">
        <f>IF(N112="snížená",J112,0)</f>
        <v>0</v>
      </c>
      <c r="BG112" s="194">
        <f>IF(N112="zákl. přenesená",J112,0)</f>
        <v>0</v>
      </c>
      <c r="BH112" s="194">
        <f>IF(N112="sníž. přenesená",J112,0)</f>
        <v>0</v>
      </c>
      <c r="BI112" s="194">
        <f>IF(N112="nulová",J112,0)</f>
        <v>0</v>
      </c>
      <c r="BJ112" s="17" t="s">
        <v>80</v>
      </c>
      <c r="BK112" s="194">
        <f>ROUND(I112*H112,2)</f>
        <v>0</v>
      </c>
      <c r="BL112" s="17" t="s">
        <v>124</v>
      </c>
      <c r="BM112" s="193" t="s">
        <v>165</v>
      </c>
    </row>
    <row r="113" s="2" customFormat="1">
      <c r="A113" s="38"/>
      <c r="B113" s="39"/>
      <c r="C113" s="40"/>
      <c r="D113" s="195" t="s">
        <v>126</v>
      </c>
      <c r="E113" s="40"/>
      <c r="F113" s="196" t="s">
        <v>341</v>
      </c>
      <c r="G113" s="40"/>
      <c r="H113" s="40"/>
      <c r="I113" s="197"/>
      <c r="J113" s="40"/>
      <c r="K113" s="40"/>
      <c r="L113" s="44"/>
      <c r="M113" s="198"/>
      <c r="N113" s="199"/>
      <c r="O113" s="84"/>
      <c r="P113" s="84"/>
      <c r="Q113" s="84"/>
      <c r="R113" s="84"/>
      <c r="S113" s="84"/>
      <c r="T113" s="85"/>
      <c r="U113" s="38"/>
      <c r="V113" s="38"/>
      <c r="W113" s="38"/>
      <c r="X113" s="38"/>
      <c r="Y113" s="38"/>
      <c r="Z113" s="38"/>
      <c r="AA113" s="38"/>
      <c r="AB113" s="38"/>
      <c r="AC113" s="38"/>
      <c r="AD113" s="38"/>
      <c r="AE113" s="38"/>
      <c r="AT113" s="17" t="s">
        <v>126</v>
      </c>
      <c r="AU113" s="17" t="s">
        <v>82</v>
      </c>
    </row>
    <row r="114" s="11" customFormat="1">
      <c r="A114" s="11"/>
      <c r="B114" s="200"/>
      <c r="C114" s="201"/>
      <c r="D114" s="195" t="s">
        <v>135</v>
      </c>
      <c r="E114" s="202" t="s">
        <v>19</v>
      </c>
      <c r="F114" s="203" t="s">
        <v>953</v>
      </c>
      <c r="G114" s="201"/>
      <c r="H114" s="204">
        <v>0.72299999999999998</v>
      </c>
      <c r="I114" s="205"/>
      <c r="J114" s="201"/>
      <c r="K114" s="201"/>
      <c r="L114" s="206"/>
      <c r="M114" s="207"/>
      <c r="N114" s="208"/>
      <c r="O114" s="208"/>
      <c r="P114" s="208"/>
      <c r="Q114" s="208"/>
      <c r="R114" s="208"/>
      <c r="S114" s="208"/>
      <c r="T114" s="209"/>
      <c r="U114" s="11"/>
      <c r="V114" s="11"/>
      <c r="W114" s="11"/>
      <c r="X114" s="11"/>
      <c r="Y114" s="11"/>
      <c r="Z114" s="11"/>
      <c r="AA114" s="11"/>
      <c r="AB114" s="11"/>
      <c r="AC114" s="11"/>
      <c r="AD114" s="11"/>
      <c r="AE114" s="11"/>
      <c r="AT114" s="210" t="s">
        <v>135</v>
      </c>
      <c r="AU114" s="210" t="s">
        <v>82</v>
      </c>
      <c r="AV114" s="11" t="s">
        <v>82</v>
      </c>
      <c r="AW114" s="11" t="s">
        <v>33</v>
      </c>
      <c r="AX114" s="11" t="s">
        <v>72</v>
      </c>
      <c r="AY114" s="210" t="s">
        <v>125</v>
      </c>
    </row>
    <row r="115" s="13" customFormat="1">
      <c r="A115" s="13"/>
      <c r="B115" s="221"/>
      <c r="C115" s="222"/>
      <c r="D115" s="195" t="s">
        <v>135</v>
      </c>
      <c r="E115" s="223" t="s">
        <v>19</v>
      </c>
      <c r="F115" s="224" t="s">
        <v>141</v>
      </c>
      <c r="G115" s="222"/>
      <c r="H115" s="225">
        <v>0.72299999999999998</v>
      </c>
      <c r="I115" s="226"/>
      <c r="J115" s="222"/>
      <c r="K115" s="222"/>
      <c r="L115" s="227"/>
      <c r="M115" s="228"/>
      <c r="N115" s="229"/>
      <c r="O115" s="229"/>
      <c r="P115" s="229"/>
      <c r="Q115" s="229"/>
      <c r="R115" s="229"/>
      <c r="S115" s="229"/>
      <c r="T115" s="230"/>
      <c r="U115" s="13"/>
      <c r="V115" s="13"/>
      <c r="W115" s="13"/>
      <c r="X115" s="13"/>
      <c r="Y115" s="13"/>
      <c r="Z115" s="13"/>
      <c r="AA115" s="13"/>
      <c r="AB115" s="13"/>
      <c r="AC115" s="13"/>
      <c r="AD115" s="13"/>
      <c r="AE115" s="13"/>
      <c r="AT115" s="231" t="s">
        <v>135</v>
      </c>
      <c r="AU115" s="231" t="s">
        <v>82</v>
      </c>
      <c r="AV115" s="13" t="s">
        <v>124</v>
      </c>
      <c r="AW115" s="13" t="s">
        <v>33</v>
      </c>
      <c r="AX115" s="13" t="s">
        <v>80</v>
      </c>
      <c r="AY115" s="231" t="s">
        <v>125</v>
      </c>
    </row>
    <row r="116" s="2" customFormat="1" ht="24.15" customHeight="1">
      <c r="A116" s="38"/>
      <c r="B116" s="39"/>
      <c r="C116" s="182" t="s">
        <v>180</v>
      </c>
      <c r="D116" s="182" t="s">
        <v>119</v>
      </c>
      <c r="E116" s="183" t="s">
        <v>954</v>
      </c>
      <c r="F116" s="184" t="s">
        <v>955</v>
      </c>
      <c r="G116" s="185" t="s">
        <v>133</v>
      </c>
      <c r="H116" s="186">
        <v>82.5</v>
      </c>
      <c r="I116" s="187"/>
      <c r="J116" s="188">
        <f>ROUND(I116*H116,2)</f>
        <v>0</v>
      </c>
      <c r="K116" s="184" t="s">
        <v>123</v>
      </c>
      <c r="L116" s="44"/>
      <c r="M116" s="189" t="s">
        <v>19</v>
      </c>
      <c r="N116" s="190" t="s">
        <v>43</v>
      </c>
      <c r="O116" s="84"/>
      <c r="P116" s="191">
        <f>O116*H116</f>
        <v>0</v>
      </c>
      <c r="Q116" s="191">
        <v>0</v>
      </c>
      <c r="R116" s="191">
        <f>Q116*H116</f>
        <v>0</v>
      </c>
      <c r="S116" s="191">
        <v>0</v>
      </c>
      <c r="T116" s="192">
        <f>S116*H116</f>
        <v>0</v>
      </c>
      <c r="U116" s="38"/>
      <c r="V116" s="38"/>
      <c r="W116" s="38"/>
      <c r="X116" s="38"/>
      <c r="Y116" s="38"/>
      <c r="Z116" s="38"/>
      <c r="AA116" s="38"/>
      <c r="AB116" s="38"/>
      <c r="AC116" s="38"/>
      <c r="AD116" s="38"/>
      <c r="AE116" s="38"/>
      <c r="AR116" s="193" t="s">
        <v>124</v>
      </c>
      <c r="AT116" s="193" t="s">
        <v>119</v>
      </c>
      <c r="AU116" s="193" t="s">
        <v>82</v>
      </c>
      <c r="AY116" s="17" t="s">
        <v>125</v>
      </c>
      <c r="BE116" s="194">
        <f>IF(N116="základní",J116,0)</f>
        <v>0</v>
      </c>
      <c r="BF116" s="194">
        <f>IF(N116="snížená",J116,0)</f>
        <v>0</v>
      </c>
      <c r="BG116" s="194">
        <f>IF(N116="zákl. přenesená",J116,0)</f>
        <v>0</v>
      </c>
      <c r="BH116" s="194">
        <f>IF(N116="sníž. přenesená",J116,0)</f>
        <v>0</v>
      </c>
      <c r="BI116" s="194">
        <f>IF(N116="nulová",J116,0)</f>
        <v>0</v>
      </c>
      <c r="BJ116" s="17" t="s">
        <v>80</v>
      </c>
      <c r="BK116" s="194">
        <f>ROUND(I116*H116,2)</f>
        <v>0</v>
      </c>
      <c r="BL116" s="17" t="s">
        <v>124</v>
      </c>
      <c r="BM116" s="193" t="s">
        <v>183</v>
      </c>
    </row>
    <row r="117" s="2" customFormat="1">
      <c r="A117" s="38"/>
      <c r="B117" s="39"/>
      <c r="C117" s="40"/>
      <c r="D117" s="195" t="s">
        <v>126</v>
      </c>
      <c r="E117" s="40"/>
      <c r="F117" s="196" t="s">
        <v>955</v>
      </c>
      <c r="G117" s="40"/>
      <c r="H117" s="40"/>
      <c r="I117" s="197"/>
      <c r="J117" s="40"/>
      <c r="K117" s="40"/>
      <c r="L117" s="44"/>
      <c r="M117" s="198"/>
      <c r="N117" s="199"/>
      <c r="O117" s="84"/>
      <c r="P117" s="84"/>
      <c r="Q117" s="84"/>
      <c r="R117" s="84"/>
      <c r="S117" s="84"/>
      <c r="T117" s="85"/>
      <c r="U117" s="38"/>
      <c r="V117" s="38"/>
      <c r="W117" s="38"/>
      <c r="X117" s="38"/>
      <c r="Y117" s="38"/>
      <c r="Z117" s="38"/>
      <c r="AA117" s="38"/>
      <c r="AB117" s="38"/>
      <c r="AC117" s="38"/>
      <c r="AD117" s="38"/>
      <c r="AE117" s="38"/>
      <c r="AT117" s="17" t="s">
        <v>126</v>
      </c>
      <c r="AU117" s="17" t="s">
        <v>82</v>
      </c>
    </row>
    <row r="118" s="11" customFormat="1">
      <c r="A118" s="11"/>
      <c r="B118" s="200"/>
      <c r="C118" s="201"/>
      <c r="D118" s="195" t="s">
        <v>135</v>
      </c>
      <c r="E118" s="202" t="s">
        <v>19</v>
      </c>
      <c r="F118" s="203" t="s">
        <v>956</v>
      </c>
      <c r="G118" s="201"/>
      <c r="H118" s="204">
        <v>82.5</v>
      </c>
      <c r="I118" s="205"/>
      <c r="J118" s="201"/>
      <c r="K118" s="201"/>
      <c r="L118" s="206"/>
      <c r="M118" s="207"/>
      <c r="N118" s="208"/>
      <c r="O118" s="208"/>
      <c r="P118" s="208"/>
      <c r="Q118" s="208"/>
      <c r="R118" s="208"/>
      <c r="S118" s="208"/>
      <c r="T118" s="209"/>
      <c r="U118" s="11"/>
      <c r="V118" s="11"/>
      <c r="W118" s="11"/>
      <c r="X118" s="11"/>
      <c r="Y118" s="11"/>
      <c r="Z118" s="11"/>
      <c r="AA118" s="11"/>
      <c r="AB118" s="11"/>
      <c r="AC118" s="11"/>
      <c r="AD118" s="11"/>
      <c r="AE118" s="11"/>
      <c r="AT118" s="210" t="s">
        <v>135</v>
      </c>
      <c r="AU118" s="210" t="s">
        <v>82</v>
      </c>
      <c r="AV118" s="11" t="s">
        <v>82</v>
      </c>
      <c r="AW118" s="11" t="s">
        <v>33</v>
      </c>
      <c r="AX118" s="11" t="s">
        <v>72</v>
      </c>
      <c r="AY118" s="210" t="s">
        <v>125</v>
      </c>
    </row>
    <row r="119" s="13" customFormat="1">
      <c r="A119" s="13"/>
      <c r="B119" s="221"/>
      <c r="C119" s="222"/>
      <c r="D119" s="195" t="s">
        <v>135</v>
      </c>
      <c r="E119" s="223" t="s">
        <v>19</v>
      </c>
      <c r="F119" s="224" t="s">
        <v>141</v>
      </c>
      <c r="G119" s="222"/>
      <c r="H119" s="225">
        <v>82.5</v>
      </c>
      <c r="I119" s="226"/>
      <c r="J119" s="222"/>
      <c r="K119" s="222"/>
      <c r="L119" s="227"/>
      <c r="M119" s="228"/>
      <c r="N119" s="229"/>
      <c r="O119" s="229"/>
      <c r="P119" s="229"/>
      <c r="Q119" s="229"/>
      <c r="R119" s="229"/>
      <c r="S119" s="229"/>
      <c r="T119" s="230"/>
      <c r="U119" s="13"/>
      <c r="V119" s="13"/>
      <c r="W119" s="13"/>
      <c r="X119" s="13"/>
      <c r="Y119" s="13"/>
      <c r="Z119" s="13"/>
      <c r="AA119" s="13"/>
      <c r="AB119" s="13"/>
      <c r="AC119" s="13"/>
      <c r="AD119" s="13"/>
      <c r="AE119" s="13"/>
      <c r="AT119" s="231" t="s">
        <v>135</v>
      </c>
      <c r="AU119" s="231" t="s">
        <v>82</v>
      </c>
      <c r="AV119" s="13" t="s">
        <v>124</v>
      </c>
      <c r="AW119" s="13" t="s">
        <v>33</v>
      </c>
      <c r="AX119" s="13" t="s">
        <v>80</v>
      </c>
      <c r="AY119" s="231" t="s">
        <v>125</v>
      </c>
    </row>
    <row r="120" s="2" customFormat="1" ht="24.15" customHeight="1">
      <c r="A120" s="38"/>
      <c r="B120" s="39"/>
      <c r="C120" s="233" t="s">
        <v>152</v>
      </c>
      <c r="D120" s="233" t="s">
        <v>321</v>
      </c>
      <c r="E120" s="235" t="s">
        <v>548</v>
      </c>
      <c r="F120" s="236" t="s">
        <v>549</v>
      </c>
      <c r="G120" s="237" t="s">
        <v>144</v>
      </c>
      <c r="H120" s="238">
        <v>10.313000000000001</v>
      </c>
      <c r="I120" s="239"/>
      <c r="J120" s="240">
        <f>ROUND(I120*H120,2)</f>
        <v>0</v>
      </c>
      <c r="K120" s="236" t="s">
        <v>123</v>
      </c>
      <c r="L120" s="241"/>
      <c r="M120" s="242" t="s">
        <v>19</v>
      </c>
      <c r="N120" s="243" t="s">
        <v>43</v>
      </c>
      <c r="O120" s="84"/>
      <c r="P120" s="191">
        <f>O120*H120</f>
        <v>0</v>
      </c>
      <c r="Q120" s="191">
        <v>0</v>
      </c>
      <c r="R120" s="191">
        <f>Q120*H120</f>
        <v>0</v>
      </c>
      <c r="S120" s="191">
        <v>0</v>
      </c>
      <c r="T120" s="192">
        <f>S120*H120</f>
        <v>0</v>
      </c>
      <c r="U120" s="38"/>
      <c r="V120" s="38"/>
      <c r="W120" s="38"/>
      <c r="X120" s="38"/>
      <c r="Y120" s="38"/>
      <c r="Z120" s="38"/>
      <c r="AA120" s="38"/>
      <c r="AB120" s="38"/>
      <c r="AC120" s="38"/>
      <c r="AD120" s="38"/>
      <c r="AE120" s="38"/>
      <c r="AR120" s="193" t="s">
        <v>145</v>
      </c>
      <c r="AT120" s="193" t="s">
        <v>321</v>
      </c>
      <c r="AU120" s="193" t="s">
        <v>82</v>
      </c>
      <c r="AY120" s="17" t="s">
        <v>125</v>
      </c>
      <c r="BE120" s="194">
        <f>IF(N120="základní",J120,0)</f>
        <v>0</v>
      </c>
      <c r="BF120" s="194">
        <f>IF(N120="snížená",J120,0)</f>
        <v>0</v>
      </c>
      <c r="BG120" s="194">
        <f>IF(N120="zákl. přenesená",J120,0)</f>
        <v>0</v>
      </c>
      <c r="BH120" s="194">
        <f>IF(N120="sníž. přenesená",J120,0)</f>
        <v>0</v>
      </c>
      <c r="BI120" s="194">
        <f>IF(N120="nulová",J120,0)</f>
        <v>0</v>
      </c>
      <c r="BJ120" s="17" t="s">
        <v>80</v>
      </c>
      <c r="BK120" s="194">
        <f>ROUND(I120*H120,2)</f>
        <v>0</v>
      </c>
      <c r="BL120" s="17" t="s">
        <v>124</v>
      </c>
      <c r="BM120" s="193" t="s">
        <v>176</v>
      </c>
    </row>
    <row r="121" s="2" customFormat="1">
      <c r="A121" s="38"/>
      <c r="B121" s="39"/>
      <c r="C121" s="40"/>
      <c r="D121" s="195" t="s">
        <v>126</v>
      </c>
      <c r="E121" s="40"/>
      <c r="F121" s="196" t="s">
        <v>549</v>
      </c>
      <c r="G121" s="40"/>
      <c r="H121" s="40"/>
      <c r="I121" s="197"/>
      <c r="J121" s="40"/>
      <c r="K121" s="40"/>
      <c r="L121" s="44"/>
      <c r="M121" s="198"/>
      <c r="N121" s="199"/>
      <c r="O121" s="84"/>
      <c r="P121" s="84"/>
      <c r="Q121" s="84"/>
      <c r="R121" s="84"/>
      <c r="S121" s="84"/>
      <c r="T121" s="85"/>
      <c r="U121" s="38"/>
      <c r="V121" s="38"/>
      <c r="W121" s="38"/>
      <c r="X121" s="38"/>
      <c r="Y121" s="38"/>
      <c r="Z121" s="38"/>
      <c r="AA121" s="38"/>
      <c r="AB121" s="38"/>
      <c r="AC121" s="38"/>
      <c r="AD121" s="38"/>
      <c r="AE121" s="38"/>
      <c r="AT121" s="17" t="s">
        <v>126</v>
      </c>
      <c r="AU121" s="17" t="s">
        <v>82</v>
      </c>
    </row>
    <row r="122" s="11" customFormat="1">
      <c r="A122" s="11"/>
      <c r="B122" s="200"/>
      <c r="C122" s="201"/>
      <c r="D122" s="195" t="s">
        <v>135</v>
      </c>
      <c r="E122" s="202" t="s">
        <v>19</v>
      </c>
      <c r="F122" s="203" t="s">
        <v>957</v>
      </c>
      <c r="G122" s="201"/>
      <c r="H122" s="204">
        <v>10.313000000000001</v>
      </c>
      <c r="I122" s="205"/>
      <c r="J122" s="201"/>
      <c r="K122" s="201"/>
      <c r="L122" s="206"/>
      <c r="M122" s="207"/>
      <c r="N122" s="208"/>
      <c r="O122" s="208"/>
      <c r="P122" s="208"/>
      <c r="Q122" s="208"/>
      <c r="R122" s="208"/>
      <c r="S122" s="208"/>
      <c r="T122" s="209"/>
      <c r="U122" s="11"/>
      <c r="V122" s="11"/>
      <c r="W122" s="11"/>
      <c r="X122" s="11"/>
      <c r="Y122" s="11"/>
      <c r="Z122" s="11"/>
      <c r="AA122" s="11"/>
      <c r="AB122" s="11"/>
      <c r="AC122" s="11"/>
      <c r="AD122" s="11"/>
      <c r="AE122" s="11"/>
      <c r="AT122" s="210" t="s">
        <v>135</v>
      </c>
      <c r="AU122" s="210" t="s">
        <v>82</v>
      </c>
      <c r="AV122" s="11" t="s">
        <v>82</v>
      </c>
      <c r="AW122" s="11" t="s">
        <v>33</v>
      </c>
      <c r="AX122" s="11" t="s">
        <v>72</v>
      </c>
      <c r="AY122" s="210" t="s">
        <v>125</v>
      </c>
    </row>
    <row r="123" s="13" customFormat="1">
      <c r="A123" s="13"/>
      <c r="B123" s="221"/>
      <c r="C123" s="222"/>
      <c r="D123" s="195" t="s">
        <v>135</v>
      </c>
      <c r="E123" s="223" t="s">
        <v>19</v>
      </c>
      <c r="F123" s="224" t="s">
        <v>141</v>
      </c>
      <c r="G123" s="222"/>
      <c r="H123" s="225">
        <v>10.313000000000001</v>
      </c>
      <c r="I123" s="226"/>
      <c r="J123" s="222"/>
      <c r="K123" s="222"/>
      <c r="L123" s="227"/>
      <c r="M123" s="228"/>
      <c r="N123" s="229"/>
      <c r="O123" s="229"/>
      <c r="P123" s="229"/>
      <c r="Q123" s="229"/>
      <c r="R123" s="229"/>
      <c r="S123" s="229"/>
      <c r="T123" s="230"/>
      <c r="U123" s="13"/>
      <c r="V123" s="13"/>
      <c r="W123" s="13"/>
      <c r="X123" s="13"/>
      <c r="Y123" s="13"/>
      <c r="Z123" s="13"/>
      <c r="AA123" s="13"/>
      <c r="AB123" s="13"/>
      <c r="AC123" s="13"/>
      <c r="AD123" s="13"/>
      <c r="AE123" s="13"/>
      <c r="AT123" s="231" t="s">
        <v>135</v>
      </c>
      <c r="AU123" s="231" t="s">
        <v>82</v>
      </c>
      <c r="AV123" s="13" t="s">
        <v>124</v>
      </c>
      <c r="AW123" s="13" t="s">
        <v>33</v>
      </c>
      <c r="AX123" s="13" t="s">
        <v>80</v>
      </c>
      <c r="AY123" s="231" t="s">
        <v>125</v>
      </c>
    </row>
    <row r="124" s="2" customFormat="1" ht="55.5" customHeight="1">
      <c r="A124" s="38"/>
      <c r="B124" s="39"/>
      <c r="C124" s="182" t="s">
        <v>189</v>
      </c>
      <c r="D124" s="182" t="s">
        <v>119</v>
      </c>
      <c r="E124" s="183" t="s">
        <v>154</v>
      </c>
      <c r="F124" s="184" t="s">
        <v>155</v>
      </c>
      <c r="G124" s="185" t="s">
        <v>144</v>
      </c>
      <c r="H124" s="186">
        <v>10.313000000000001</v>
      </c>
      <c r="I124" s="187"/>
      <c r="J124" s="188">
        <f>ROUND(I124*H124,2)</f>
        <v>0</v>
      </c>
      <c r="K124" s="184" t="s">
        <v>123</v>
      </c>
      <c r="L124" s="44"/>
      <c r="M124" s="189" t="s">
        <v>19</v>
      </c>
      <c r="N124" s="190" t="s">
        <v>43</v>
      </c>
      <c r="O124" s="84"/>
      <c r="P124" s="191">
        <f>O124*H124</f>
        <v>0</v>
      </c>
      <c r="Q124" s="191">
        <v>0</v>
      </c>
      <c r="R124" s="191">
        <f>Q124*H124</f>
        <v>0</v>
      </c>
      <c r="S124" s="191">
        <v>0</v>
      </c>
      <c r="T124" s="192">
        <f>S124*H124</f>
        <v>0</v>
      </c>
      <c r="U124" s="38"/>
      <c r="V124" s="38"/>
      <c r="W124" s="38"/>
      <c r="X124" s="38"/>
      <c r="Y124" s="38"/>
      <c r="Z124" s="38"/>
      <c r="AA124" s="38"/>
      <c r="AB124" s="38"/>
      <c r="AC124" s="38"/>
      <c r="AD124" s="38"/>
      <c r="AE124" s="38"/>
      <c r="AR124" s="193" t="s">
        <v>124</v>
      </c>
      <c r="AT124" s="193" t="s">
        <v>119</v>
      </c>
      <c r="AU124" s="193" t="s">
        <v>82</v>
      </c>
      <c r="AY124" s="17" t="s">
        <v>125</v>
      </c>
      <c r="BE124" s="194">
        <f>IF(N124="základní",J124,0)</f>
        <v>0</v>
      </c>
      <c r="BF124" s="194">
        <f>IF(N124="snížená",J124,0)</f>
        <v>0</v>
      </c>
      <c r="BG124" s="194">
        <f>IF(N124="zákl. přenesená",J124,0)</f>
        <v>0</v>
      </c>
      <c r="BH124" s="194">
        <f>IF(N124="sníž. přenesená",J124,0)</f>
        <v>0</v>
      </c>
      <c r="BI124" s="194">
        <f>IF(N124="nulová",J124,0)</f>
        <v>0</v>
      </c>
      <c r="BJ124" s="17" t="s">
        <v>80</v>
      </c>
      <c r="BK124" s="194">
        <f>ROUND(I124*H124,2)</f>
        <v>0</v>
      </c>
      <c r="BL124" s="17" t="s">
        <v>124</v>
      </c>
      <c r="BM124" s="193" t="s">
        <v>192</v>
      </c>
    </row>
    <row r="125" s="2" customFormat="1">
      <c r="A125" s="38"/>
      <c r="B125" s="39"/>
      <c r="C125" s="40"/>
      <c r="D125" s="195" t="s">
        <v>126</v>
      </c>
      <c r="E125" s="40"/>
      <c r="F125" s="196" t="s">
        <v>155</v>
      </c>
      <c r="G125" s="40"/>
      <c r="H125" s="40"/>
      <c r="I125" s="197"/>
      <c r="J125" s="40"/>
      <c r="K125" s="40"/>
      <c r="L125" s="44"/>
      <c r="M125" s="198"/>
      <c r="N125" s="199"/>
      <c r="O125" s="84"/>
      <c r="P125" s="84"/>
      <c r="Q125" s="84"/>
      <c r="R125" s="84"/>
      <c r="S125" s="84"/>
      <c r="T125" s="85"/>
      <c r="U125" s="38"/>
      <c r="V125" s="38"/>
      <c r="W125" s="38"/>
      <c r="X125" s="38"/>
      <c r="Y125" s="38"/>
      <c r="Z125" s="38"/>
      <c r="AA125" s="38"/>
      <c r="AB125" s="38"/>
      <c r="AC125" s="38"/>
      <c r="AD125" s="38"/>
      <c r="AE125" s="38"/>
      <c r="AT125" s="17" t="s">
        <v>126</v>
      </c>
      <c r="AU125" s="17" t="s">
        <v>82</v>
      </c>
    </row>
    <row r="126" s="11" customFormat="1">
      <c r="A126" s="11"/>
      <c r="B126" s="200"/>
      <c r="C126" s="201"/>
      <c r="D126" s="195" t="s">
        <v>135</v>
      </c>
      <c r="E126" s="202" t="s">
        <v>19</v>
      </c>
      <c r="F126" s="203" t="s">
        <v>958</v>
      </c>
      <c r="G126" s="201"/>
      <c r="H126" s="204">
        <v>10.313000000000001</v>
      </c>
      <c r="I126" s="205"/>
      <c r="J126" s="201"/>
      <c r="K126" s="201"/>
      <c r="L126" s="206"/>
      <c r="M126" s="207"/>
      <c r="N126" s="208"/>
      <c r="O126" s="208"/>
      <c r="P126" s="208"/>
      <c r="Q126" s="208"/>
      <c r="R126" s="208"/>
      <c r="S126" s="208"/>
      <c r="T126" s="209"/>
      <c r="U126" s="11"/>
      <c r="V126" s="11"/>
      <c r="W126" s="11"/>
      <c r="X126" s="11"/>
      <c r="Y126" s="11"/>
      <c r="Z126" s="11"/>
      <c r="AA126" s="11"/>
      <c r="AB126" s="11"/>
      <c r="AC126" s="11"/>
      <c r="AD126" s="11"/>
      <c r="AE126" s="11"/>
      <c r="AT126" s="210" t="s">
        <v>135</v>
      </c>
      <c r="AU126" s="210" t="s">
        <v>82</v>
      </c>
      <c r="AV126" s="11" t="s">
        <v>82</v>
      </c>
      <c r="AW126" s="11" t="s">
        <v>33</v>
      </c>
      <c r="AX126" s="11" t="s">
        <v>72</v>
      </c>
      <c r="AY126" s="210" t="s">
        <v>125</v>
      </c>
    </row>
    <row r="127" s="13" customFormat="1">
      <c r="A127" s="13"/>
      <c r="B127" s="221"/>
      <c r="C127" s="222"/>
      <c r="D127" s="195" t="s">
        <v>135</v>
      </c>
      <c r="E127" s="223" t="s">
        <v>19</v>
      </c>
      <c r="F127" s="224" t="s">
        <v>141</v>
      </c>
      <c r="G127" s="222"/>
      <c r="H127" s="225">
        <v>10.313000000000001</v>
      </c>
      <c r="I127" s="226"/>
      <c r="J127" s="222"/>
      <c r="K127" s="222"/>
      <c r="L127" s="227"/>
      <c r="M127" s="228"/>
      <c r="N127" s="229"/>
      <c r="O127" s="229"/>
      <c r="P127" s="229"/>
      <c r="Q127" s="229"/>
      <c r="R127" s="229"/>
      <c r="S127" s="229"/>
      <c r="T127" s="230"/>
      <c r="U127" s="13"/>
      <c r="V127" s="13"/>
      <c r="W127" s="13"/>
      <c r="X127" s="13"/>
      <c r="Y127" s="13"/>
      <c r="Z127" s="13"/>
      <c r="AA127" s="13"/>
      <c r="AB127" s="13"/>
      <c r="AC127" s="13"/>
      <c r="AD127" s="13"/>
      <c r="AE127" s="13"/>
      <c r="AT127" s="231" t="s">
        <v>135</v>
      </c>
      <c r="AU127" s="231" t="s">
        <v>82</v>
      </c>
      <c r="AV127" s="13" t="s">
        <v>124</v>
      </c>
      <c r="AW127" s="13" t="s">
        <v>33</v>
      </c>
      <c r="AX127" s="13" t="s">
        <v>80</v>
      </c>
      <c r="AY127" s="231" t="s">
        <v>125</v>
      </c>
    </row>
    <row r="128" s="14" customFormat="1" ht="22.8" customHeight="1">
      <c r="A128" s="14"/>
      <c r="B128" s="244"/>
      <c r="C128" s="245"/>
      <c r="D128" s="246" t="s">
        <v>71</v>
      </c>
      <c r="E128" s="268" t="s">
        <v>525</v>
      </c>
      <c r="F128" s="268" t="s">
        <v>959</v>
      </c>
      <c r="G128" s="245"/>
      <c r="H128" s="245"/>
      <c r="I128" s="248"/>
      <c r="J128" s="269">
        <f>BK128</f>
        <v>0</v>
      </c>
      <c r="K128" s="245"/>
      <c r="L128" s="250"/>
      <c r="M128" s="251"/>
      <c r="N128" s="252"/>
      <c r="O128" s="252"/>
      <c r="P128" s="253">
        <f>SUM(P129:P144)</f>
        <v>0</v>
      </c>
      <c r="Q128" s="252"/>
      <c r="R128" s="253">
        <f>SUM(R129:R144)</f>
        <v>0</v>
      </c>
      <c r="S128" s="252"/>
      <c r="T128" s="254">
        <f>SUM(T129:T144)</f>
        <v>0</v>
      </c>
      <c r="U128" s="14"/>
      <c r="V128" s="14"/>
      <c r="W128" s="14"/>
      <c r="X128" s="14"/>
      <c r="Y128" s="14"/>
      <c r="Z128" s="14"/>
      <c r="AA128" s="14"/>
      <c r="AB128" s="14"/>
      <c r="AC128" s="14"/>
      <c r="AD128" s="14"/>
      <c r="AE128" s="14"/>
      <c r="AR128" s="255" t="s">
        <v>80</v>
      </c>
      <c r="AT128" s="256" t="s">
        <v>71</v>
      </c>
      <c r="AU128" s="256" t="s">
        <v>80</v>
      </c>
      <c r="AY128" s="255" t="s">
        <v>125</v>
      </c>
      <c r="BK128" s="257">
        <f>SUM(BK129:BK144)</f>
        <v>0</v>
      </c>
    </row>
    <row r="129" s="2" customFormat="1" ht="21.75" customHeight="1">
      <c r="A129" s="38"/>
      <c r="B129" s="39"/>
      <c r="C129" s="182" t="s">
        <v>156</v>
      </c>
      <c r="D129" s="182" t="s">
        <v>119</v>
      </c>
      <c r="E129" s="183" t="s">
        <v>960</v>
      </c>
      <c r="F129" s="184" t="s">
        <v>961</v>
      </c>
      <c r="G129" s="185" t="s">
        <v>122</v>
      </c>
      <c r="H129" s="186">
        <v>38</v>
      </c>
      <c r="I129" s="187"/>
      <c r="J129" s="188">
        <f>ROUND(I129*H129,2)</f>
        <v>0</v>
      </c>
      <c r="K129" s="184" t="s">
        <v>123</v>
      </c>
      <c r="L129" s="44"/>
      <c r="M129" s="189" t="s">
        <v>19</v>
      </c>
      <c r="N129" s="190" t="s">
        <v>43</v>
      </c>
      <c r="O129" s="84"/>
      <c r="P129" s="191">
        <f>O129*H129</f>
        <v>0</v>
      </c>
      <c r="Q129" s="191">
        <v>0</v>
      </c>
      <c r="R129" s="191">
        <f>Q129*H129</f>
        <v>0</v>
      </c>
      <c r="S129" s="191">
        <v>0</v>
      </c>
      <c r="T129" s="192">
        <f>S129*H129</f>
        <v>0</v>
      </c>
      <c r="U129" s="38"/>
      <c r="V129" s="38"/>
      <c r="W129" s="38"/>
      <c r="X129" s="38"/>
      <c r="Y129" s="38"/>
      <c r="Z129" s="38"/>
      <c r="AA129" s="38"/>
      <c r="AB129" s="38"/>
      <c r="AC129" s="38"/>
      <c r="AD129" s="38"/>
      <c r="AE129" s="38"/>
      <c r="AR129" s="193" t="s">
        <v>124</v>
      </c>
      <c r="AT129" s="193" t="s">
        <v>119</v>
      </c>
      <c r="AU129" s="193" t="s">
        <v>82</v>
      </c>
      <c r="AY129" s="17" t="s">
        <v>125</v>
      </c>
      <c r="BE129" s="194">
        <f>IF(N129="základní",J129,0)</f>
        <v>0</v>
      </c>
      <c r="BF129" s="194">
        <f>IF(N129="snížená",J129,0)</f>
        <v>0</v>
      </c>
      <c r="BG129" s="194">
        <f>IF(N129="zákl. přenesená",J129,0)</f>
        <v>0</v>
      </c>
      <c r="BH129" s="194">
        <f>IF(N129="sníž. přenesená",J129,0)</f>
        <v>0</v>
      </c>
      <c r="BI129" s="194">
        <f>IF(N129="nulová",J129,0)</f>
        <v>0</v>
      </c>
      <c r="BJ129" s="17" t="s">
        <v>80</v>
      </c>
      <c r="BK129" s="194">
        <f>ROUND(I129*H129,2)</f>
        <v>0</v>
      </c>
      <c r="BL129" s="17" t="s">
        <v>124</v>
      </c>
      <c r="BM129" s="193" t="s">
        <v>206</v>
      </c>
    </row>
    <row r="130" s="2" customFormat="1">
      <c r="A130" s="38"/>
      <c r="B130" s="39"/>
      <c r="C130" s="40"/>
      <c r="D130" s="195" t="s">
        <v>126</v>
      </c>
      <c r="E130" s="40"/>
      <c r="F130" s="196" t="s">
        <v>961</v>
      </c>
      <c r="G130" s="40"/>
      <c r="H130" s="40"/>
      <c r="I130" s="197"/>
      <c r="J130" s="40"/>
      <c r="K130" s="40"/>
      <c r="L130" s="44"/>
      <c r="M130" s="198"/>
      <c r="N130" s="199"/>
      <c r="O130" s="84"/>
      <c r="P130" s="84"/>
      <c r="Q130" s="84"/>
      <c r="R130" s="84"/>
      <c r="S130" s="84"/>
      <c r="T130" s="85"/>
      <c r="U130" s="38"/>
      <c r="V130" s="38"/>
      <c r="W130" s="38"/>
      <c r="X130" s="38"/>
      <c r="Y130" s="38"/>
      <c r="Z130" s="38"/>
      <c r="AA130" s="38"/>
      <c r="AB130" s="38"/>
      <c r="AC130" s="38"/>
      <c r="AD130" s="38"/>
      <c r="AE130" s="38"/>
      <c r="AT130" s="17" t="s">
        <v>126</v>
      </c>
      <c r="AU130" s="17" t="s">
        <v>82</v>
      </c>
    </row>
    <row r="131" s="11" customFormat="1">
      <c r="A131" s="11"/>
      <c r="B131" s="200"/>
      <c r="C131" s="201"/>
      <c r="D131" s="195" t="s">
        <v>135</v>
      </c>
      <c r="E131" s="202" t="s">
        <v>19</v>
      </c>
      <c r="F131" s="203" t="s">
        <v>962</v>
      </c>
      <c r="G131" s="201"/>
      <c r="H131" s="204">
        <v>38</v>
      </c>
      <c r="I131" s="205"/>
      <c r="J131" s="201"/>
      <c r="K131" s="201"/>
      <c r="L131" s="206"/>
      <c r="M131" s="207"/>
      <c r="N131" s="208"/>
      <c r="O131" s="208"/>
      <c r="P131" s="208"/>
      <c r="Q131" s="208"/>
      <c r="R131" s="208"/>
      <c r="S131" s="208"/>
      <c r="T131" s="209"/>
      <c r="U131" s="11"/>
      <c r="V131" s="11"/>
      <c r="W131" s="11"/>
      <c r="X131" s="11"/>
      <c r="Y131" s="11"/>
      <c r="Z131" s="11"/>
      <c r="AA131" s="11"/>
      <c r="AB131" s="11"/>
      <c r="AC131" s="11"/>
      <c r="AD131" s="11"/>
      <c r="AE131" s="11"/>
      <c r="AT131" s="210" t="s">
        <v>135</v>
      </c>
      <c r="AU131" s="210" t="s">
        <v>82</v>
      </c>
      <c r="AV131" s="11" t="s">
        <v>82</v>
      </c>
      <c r="AW131" s="11" t="s">
        <v>33</v>
      </c>
      <c r="AX131" s="11" t="s">
        <v>72</v>
      </c>
      <c r="AY131" s="210" t="s">
        <v>125</v>
      </c>
    </row>
    <row r="132" s="13" customFormat="1">
      <c r="A132" s="13"/>
      <c r="B132" s="221"/>
      <c r="C132" s="222"/>
      <c r="D132" s="195" t="s">
        <v>135</v>
      </c>
      <c r="E132" s="223" t="s">
        <v>19</v>
      </c>
      <c r="F132" s="224" t="s">
        <v>141</v>
      </c>
      <c r="G132" s="222"/>
      <c r="H132" s="225">
        <v>38</v>
      </c>
      <c r="I132" s="226"/>
      <c r="J132" s="222"/>
      <c r="K132" s="222"/>
      <c r="L132" s="227"/>
      <c r="M132" s="228"/>
      <c r="N132" s="229"/>
      <c r="O132" s="229"/>
      <c r="P132" s="229"/>
      <c r="Q132" s="229"/>
      <c r="R132" s="229"/>
      <c r="S132" s="229"/>
      <c r="T132" s="230"/>
      <c r="U132" s="13"/>
      <c r="V132" s="13"/>
      <c r="W132" s="13"/>
      <c r="X132" s="13"/>
      <c r="Y132" s="13"/>
      <c r="Z132" s="13"/>
      <c r="AA132" s="13"/>
      <c r="AB132" s="13"/>
      <c r="AC132" s="13"/>
      <c r="AD132" s="13"/>
      <c r="AE132" s="13"/>
      <c r="AT132" s="231" t="s">
        <v>135</v>
      </c>
      <c r="AU132" s="231" t="s">
        <v>82</v>
      </c>
      <c r="AV132" s="13" t="s">
        <v>124</v>
      </c>
      <c r="AW132" s="13" t="s">
        <v>33</v>
      </c>
      <c r="AX132" s="13" t="s">
        <v>80</v>
      </c>
      <c r="AY132" s="231" t="s">
        <v>125</v>
      </c>
    </row>
    <row r="133" s="2" customFormat="1" ht="21.75" customHeight="1">
      <c r="A133" s="38"/>
      <c r="B133" s="39"/>
      <c r="C133" s="182" t="s">
        <v>208</v>
      </c>
      <c r="D133" s="182" t="s">
        <v>119</v>
      </c>
      <c r="E133" s="183" t="s">
        <v>963</v>
      </c>
      <c r="F133" s="184" t="s">
        <v>964</v>
      </c>
      <c r="G133" s="185" t="s">
        <v>170</v>
      </c>
      <c r="H133" s="186">
        <v>38</v>
      </c>
      <c r="I133" s="187"/>
      <c r="J133" s="188">
        <f>ROUND(I133*H133,2)</f>
        <v>0</v>
      </c>
      <c r="K133" s="184" t="s">
        <v>123</v>
      </c>
      <c r="L133" s="44"/>
      <c r="M133" s="189" t="s">
        <v>19</v>
      </c>
      <c r="N133" s="190" t="s">
        <v>43</v>
      </c>
      <c r="O133" s="84"/>
      <c r="P133" s="191">
        <f>O133*H133</f>
        <v>0</v>
      </c>
      <c r="Q133" s="191">
        <v>0</v>
      </c>
      <c r="R133" s="191">
        <f>Q133*H133</f>
        <v>0</v>
      </c>
      <c r="S133" s="191">
        <v>0</v>
      </c>
      <c r="T133" s="192">
        <f>S133*H133</f>
        <v>0</v>
      </c>
      <c r="U133" s="38"/>
      <c r="V133" s="38"/>
      <c r="W133" s="38"/>
      <c r="X133" s="38"/>
      <c r="Y133" s="38"/>
      <c r="Z133" s="38"/>
      <c r="AA133" s="38"/>
      <c r="AB133" s="38"/>
      <c r="AC133" s="38"/>
      <c r="AD133" s="38"/>
      <c r="AE133" s="38"/>
      <c r="AR133" s="193" t="s">
        <v>124</v>
      </c>
      <c r="AT133" s="193" t="s">
        <v>119</v>
      </c>
      <c r="AU133" s="193" t="s">
        <v>82</v>
      </c>
      <c r="AY133" s="17" t="s">
        <v>125</v>
      </c>
      <c r="BE133" s="194">
        <f>IF(N133="základní",J133,0)</f>
        <v>0</v>
      </c>
      <c r="BF133" s="194">
        <f>IF(N133="snížená",J133,0)</f>
        <v>0</v>
      </c>
      <c r="BG133" s="194">
        <f>IF(N133="zákl. přenesená",J133,0)</f>
        <v>0</v>
      </c>
      <c r="BH133" s="194">
        <f>IF(N133="sníž. přenesená",J133,0)</f>
        <v>0</v>
      </c>
      <c r="BI133" s="194">
        <f>IF(N133="nulová",J133,0)</f>
        <v>0</v>
      </c>
      <c r="BJ133" s="17" t="s">
        <v>80</v>
      </c>
      <c r="BK133" s="194">
        <f>ROUND(I133*H133,2)</f>
        <v>0</v>
      </c>
      <c r="BL133" s="17" t="s">
        <v>124</v>
      </c>
      <c r="BM133" s="193" t="s">
        <v>211</v>
      </c>
    </row>
    <row r="134" s="2" customFormat="1">
      <c r="A134" s="38"/>
      <c r="B134" s="39"/>
      <c r="C134" s="40"/>
      <c r="D134" s="195" t="s">
        <v>126</v>
      </c>
      <c r="E134" s="40"/>
      <c r="F134" s="196" t="s">
        <v>964</v>
      </c>
      <c r="G134" s="40"/>
      <c r="H134" s="40"/>
      <c r="I134" s="197"/>
      <c r="J134" s="40"/>
      <c r="K134" s="40"/>
      <c r="L134" s="44"/>
      <c r="M134" s="198"/>
      <c r="N134" s="199"/>
      <c r="O134" s="84"/>
      <c r="P134" s="84"/>
      <c r="Q134" s="84"/>
      <c r="R134" s="84"/>
      <c r="S134" s="84"/>
      <c r="T134" s="85"/>
      <c r="U134" s="38"/>
      <c r="V134" s="38"/>
      <c r="W134" s="38"/>
      <c r="X134" s="38"/>
      <c r="Y134" s="38"/>
      <c r="Z134" s="38"/>
      <c r="AA134" s="38"/>
      <c r="AB134" s="38"/>
      <c r="AC134" s="38"/>
      <c r="AD134" s="38"/>
      <c r="AE134" s="38"/>
      <c r="AT134" s="17" t="s">
        <v>126</v>
      </c>
      <c r="AU134" s="17" t="s">
        <v>82</v>
      </c>
    </row>
    <row r="135" s="11" customFormat="1">
      <c r="A135" s="11"/>
      <c r="B135" s="200"/>
      <c r="C135" s="201"/>
      <c r="D135" s="195" t="s">
        <v>135</v>
      </c>
      <c r="E135" s="202" t="s">
        <v>19</v>
      </c>
      <c r="F135" s="203" t="s">
        <v>965</v>
      </c>
      <c r="G135" s="201"/>
      <c r="H135" s="204">
        <v>38</v>
      </c>
      <c r="I135" s="205"/>
      <c r="J135" s="201"/>
      <c r="K135" s="201"/>
      <c r="L135" s="206"/>
      <c r="M135" s="207"/>
      <c r="N135" s="208"/>
      <c r="O135" s="208"/>
      <c r="P135" s="208"/>
      <c r="Q135" s="208"/>
      <c r="R135" s="208"/>
      <c r="S135" s="208"/>
      <c r="T135" s="209"/>
      <c r="U135" s="11"/>
      <c r="V135" s="11"/>
      <c r="W135" s="11"/>
      <c r="X135" s="11"/>
      <c r="Y135" s="11"/>
      <c r="Z135" s="11"/>
      <c r="AA135" s="11"/>
      <c r="AB135" s="11"/>
      <c r="AC135" s="11"/>
      <c r="AD135" s="11"/>
      <c r="AE135" s="11"/>
      <c r="AT135" s="210" t="s">
        <v>135</v>
      </c>
      <c r="AU135" s="210" t="s">
        <v>82</v>
      </c>
      <c r="AV135" s="11" t="s">
        <v>82</v>
      </c>
      <c r="AW135" s="11" t="s">
        <v>33</v>
      </c>
      <c r="AX135" s="11" t="s">
        <v>72</v>
      </c>
      <c r="AY135" s="210" t="s">
        <v>125</v>
      </c>
    </row>
    <row r="136" s="13" customFormat="1">
      <c r="A136" s="13"/>
      <c r="B136" s="221"/>
      <c r="C136" s="222"/>
      <c r="D136" s="195" t="s">
        <v>135</v>
      </c>
      <c r="E136" s="223" t="s">
        <v>19</v>
      </c>
      <c r="F136" s="224" t="s">
        <v>141</v>
      </c>
      <c r="G136" s="222"/>
      <c r="H136" s="225">
        <v>38</v>
      </c>
      <c r="I136" s="226"/>
      <c r="J136" s="222"/>
      <c r="K136" s="222"/>
      <c r="L136" s="227"/>
      <c r="M136" s="228"/>
      <c r="N136" s="229"/>
      <c r="O136" s="229"/>
      <c r="P136" s="229"/>
      <c r="Q136" s="229"/>
      <c r="R136" s="229"/>
      <c r="S136" s="229"/>
      <c r="T136" s="230"/>
      <c r="U136" s="13"/>
      <c r="V136" s="13"/>
      <c r="W136" s="13"/>
      <c r="X136" s="13"/>
      <c r="Y136" s="13"/>
      <c r="Z136" s="13"/>
      <c r="AA136" s="13"/>
      <c r="AB136" s="13"/>
      <c r="AC136" s="13"/>
      <c r="AD136" s="13"/>
      <c r="AE136" s="13"/>
      <c r="AT136" s="231" t="s">
        <v>135</v>
      </c>
      <c r="AU136" s="231" t="s">
        <v>82</v>
      </c>
      <c r="AV136" s="13" t="s">
        <v>124</v>
      </c>
      <c r="AW136" s="13" t="s">
        <v>33</v>
      </c>
      <c r="AX136" s="13" t="s">
        <v>80</v>
      </c>
      <c r="AY136" s="231" t="s">
        <v>125</v>
      </c>
    </row>
    <row r="137" s="2" customFormat="1" ht="21.75" customHeight="1">
      <c r="A137" s="38"/>
      <c r="B137" s="39"/>
      <c r="C137" s="233" t="s">
        <v>160</v>
      </c>
      <c r="D137" s="233" t="s">
        <v>321</v>
      </c>
      <c r="E137" s="235" t="s">
        <v>950</v>
      </c>
      <c r="F137" s="236" t="s">
        <v>951</v>
      </c>
      <c r="G137" s="237" t="s">
        <v>230</v>
      </c>
      <c r="H137" s="238">
        <v>0.91200000000000003</v>
      </c>
      <c r="I137" s="239"/>
      <c r="J137" s="240">
        <f>ROUND(I137*H137,2)</f>
        <v>0</v>
      </c>
      <c r="K137" s="236" t="s">
        <v>123</v>
      </c>
      <c r="L137" s="241"/>
      <c r="M137" s="242" t="s">
        <v>19</v>
      </c>
      <c r="N137" s="243" t="s">
        <v>43</v>
      </c>
      <c r="O137" s="84"/>
      <c r="P137" s="191">
        <f>O137*H137</f>
        <v>0</v>
      </c>
      <c r="Q137" s="191">
        <v>0</v>
      </c>
      <c r="R137" s="191">
        <f>Q137*H137</f>
        <v>0</v>
      </c>
      <c r="S137" s="191">
        <v>0</v>
      </c>
      <c r="T137" s="192">
        <f>S137*H137</f>
        <v>0</v>
      </c>
      <c r="U137" s="38"/>
      <c r="V137" s="38"/>
      <c r="W137" s="38"/>
      <c r="X137" s="38"/>
      <c r="Y137" s="38"/>
      <c r="Z137" s="38"/>
      <c r="AA137" s="38"/>
      <c r="AB137" s="38"/>
      <c r="AC137" s="38"/>
      <c r="AD137" s="38"/>
      <c r="AE137" s="38"/>
      <c r="AR137" s="193" t="s">
        <v>145</v>
      </c>
      <c r="AT137" s="193" t="s">
        <v>321</v>
      </c>
      <c r="AU137" s="193" t="s">
        <v>82</v>
      </c>
      <c r="AY137" s="17" t="s">
        <v>125</v>
      </c>
      <c r="BE137" s="194">
        <f>IF(N137="základní",J137,0)</f>
        <v>0</v>
      </c>
      <c r="BF137" s="194">
        <f>IF(N137="snížená",J137,0)</f>
        <v>0</v>
      </c>
      <c r="BG137" s="194">
        <f>IF(N137="zákl. přenesená",J137,0)</f>
        <v>0</v>
      </c>
      <c r="BH137" s="194">
        <f>IF(N137="sníž. přenesená",J137,0)</f>
        <v>0</v>
      </c>
      <c r="BI137" s="194">
        <f>IF(N137="nulová",J137,0)</f>
        <v>0</v>
      </c>
      <c r="BJ137" s="17" t="s">
        <v>80</v>
      </c>
      <c r="BK137" s="194">
        <f>ROUND(I137*H137,2)</f>
        <v>0</v>
      </c>
      <c r="BL137" s="17" t="s">
        <v>124</v>
      </c>
      <c r="BM137" s="193" t="s">
        <v>215</v>
      </c>
    </row>
    <row r="138" s="2" customFormat="1">
      <c r="A138" s="38"/>
      <c r="B138" s="39"/>
      <c r="C138" s="40"/>
      <c r="D138" s="195" t="s">
        <v>126</v>
      </c>
      <c r="E138" s="40"/>
      <c r="F138" s="196" t="s">
        <v>951</v>
      </c>
      <c r="G138" s="40"/>
      <c r="H138" s="40"/>
      <c r="I138" s="197"/>
      <c r="J138" s="40"/>
      <c r="K138" s="40"/>
      <c r="L138" s="44"/>
      <c r="M138" s="198"/>
      <c r="N138" s="199"/>
      <c r="O138" s="84"/>
      <c r="P138" s="84"/>
      <c r="Q138" s="84"/>
      <c r="R138" s="84"/>
      <c r="S138" s="84"/>
      <c r="T138" s="85"/>
      <c r="U138" s="38"/>
      <c r="V138" s="38"/>
      <c r="W138" s="38"/>
      <c r="X138" s="38"/>
      <c r="Y138" s="38"/>
      <c r="Z138" s="38"/>
      <c r="AA138" s="38"/>
      <c r="AB138" s="38"/>
      <c r="AC138" s="38"/>
      <c r="AD138" s="38"/>
      <c r="AE138" s="38"/>
      <c r="AT138" s="17" t="s">
        <v>126</v>
      </c>
      <c r="AU138" s="17" t="s">
        <v>82</v>
      </c>
    </row>
    <row r="139" s="11" customFormat="1">
      <c r="A139" s="11"/>
      <c r="B139" s="200"/>
      <c r="C139" s="201"/>
      <c r="D139" s="195" t="s">
        <v>135</v>
      </c>
      <c r="E139" s="202" t="s">
        <v>19</v>
      </c>
      <c r="F139" s="203" t="s">
        <v>966</v>
      </c>
      <c r="G139" s="201"/>
      <c r="H139" s="204">
        <v>0.91200000000000003</v>
      </c>
      <c r="I139" s="205"/>
      <c r="J139" s="201"/>
      <c r="K139" s="201"/>
      <c r="L139" s="206"/>
      <c r="M139" s="207"/>
      <c r="N139" s="208"/>
      <c r="O139" s="208"/>
      <c r="P139" s="208"/>
      <c r="Q139" s="208"/>
      <c r="R139" s="208"/>
      <c r="S139" s="208"/>
      <c r="T139" s="209"/>
      <c r="U139" s="11"/>
      <c r="V139" s="11"/>
      <c r="W139" s="11"/>
      <c r="X139" s="11"/>
      <c r="Y139" s="11"/>
      <c r="Z139" s="11"/>
      <c r="AA139" s="11"/>
      <c r="AB139" s="11"/>
      <c r="AC139" s="11"/>
      <c r="AD139" s="11"/>
      <c r="AE139" s="11"/>
      <c r="AT139" s="210" t="s">
        <v>135</v>
      </c>
      <c r="AU139" s="210" t="s">
        <v>82</v>
      </c>
      <c r="AV139" s="11" t="s">
        <v>82</v>
      </c>
      <c r="AW139" s="11" t="s">
        <v>33</v>
      </c>
      <c r="AX139" s="11" t="s">
        <v>72</v>
      </c>
      <c r="AY139" s="210" t="s">
        <v>125</v>
      </c>
    </row>
    <row r="140" s="13" customFormat="1">
      <c r="A140" s="13"/>
      <c r="B140" s="221"/>
      <c r="C140" s="222"/>
      <c r="D140" s="195" t="s">
        <v>135</v>
      </c>
      <c r="E140" s="223" t="s">
        <v>19</v>
      </c>
      <c r="F140" s="224" t="s">
        <v>141</v>
      </c>
      <c r="G140" s="222"/>
      <c r="H140" s="225">
        <v>0.91200000000000003</v>
      </c>
      <c r="I140" s="226"/>
      <c r="J140" s="222"/>
      <c r="K140" s="222"/>
      <c r="L140" s="227"/>
      <c r="M140" s="228"/>
      <c r="N140" s="229"/>
      <c r="O140" s="229"/>
      <c r="P140" s="229"/>
      <c r="Q140" s="229"/>
      <c r="R140" s="229"/>
      <c r="S140" s="229"/>
      <c r="T140" s="230"/>
      <c r="U140" s="13"/>
      <c r="V140" s="13"/>
      <c r="W140" s="13"/>
      <c r="X140" s="13"/>
      <c r="Y140" s="13"/>
      <c r="Z140" s="13"/>
      <c r="AA140" s="13"/>
      <c r="AB140" s="13"/>
      <c r="AC140" s="13"/>
      <c r="AD140" s="13"/>
      <c r="AE140" s="13"/>
      <c r="AT140" s="231" t="s">
        <v>135</v>
      </c>
      <c r="AU140" s="231" t="s">
        <v>82</v>
      </c>
      <c r="AV140" s="13" t="s">
        <v>124</v>
      </c>
      <c r="AW140" s="13" t="s">
        <v>33</v>
      </c>
      <c r="AX140" s="13" t="s">
        <v>80</v>
      </c>
      <c r="AY140" s="231" t="s">
        <v>125</v>
      </c>
    </row>
    <row r="141" s="2" customFormat="1" ht="55.5" customHeight="1">
      <c r="A141" s="38"/>
      <c r="B141" s="39"/>
      <c r="C141" s="182" t="s">
        <v>8</v>
      </c>
      <c r="D141" s="182" t="s">
        <v>119</v>
      </c>
      <c r="E141" s="183" t="s">
        <v>340</v>
      </c>
      <c r="F141" s="184" t="s">
        <v>341</v>
      </c>
      <c r="G141" s="185" t="s">
        <v>144</v>
      </c>
      <c r="H141" s="186">
        <v>2.2799999999999998</v>
      </c>
      <c r="I141" s="187"/>
      <c r="J141" s="188">
        <f>ROUND(I141*H141,2)</f>
        <v>0</v>
      </c>
      <c r="K141" s="184" t="s">
        <v>123</v>
      </c>
      <c r="L141" s="44"/>
      <c r="M141" s="189" t="s">
        <v>19</v>
      </c>
      <c r="N141" s="190" t="s">
        <v>43</v>
      </c>
      <c r="O141" s="84"/>
      <c r="P141" s="191">
        <f>O141*H141</f>
        <v>0</v>
      </c>
      <c r="Q141" s="191">
        <v>0</v>
      </c>
      <c r="R141" s="191">
        <f>Q141*H141</f>
        <v>0</v>
      </c>
      <c r="S141" s="191">
        <v>0</v>
      </c>
      <c r="T141" s="192">
        <f>S141*H141</f>
        <v>0</v>
      </c>
      <c r="U141" s="38"/>
      <c r="V141" s="38"/>
      <c r="W141" s="38"/>
      <c r="X141" s="38"/>
      <c r="Y141" s="38"/>
      <c r="Z141" s="38"/>
      <c r="AA141" s="38"/>
      <c r="AB141" s="38"/>
      <c r="AC141" s="38"/>
      <c r="AD141" s="38"/>
      <c r="AE141" s="38"/>
      <c r="AR141" s="193" t="s">
        <v>124</v>
      </c>
      <c r="AT141" s="193" t="s">
        <v>119</v>
      </c>
      <c r="AU141" s="193" t="s">
        <v>82</v>
      </c>
      <c r="AY141" s="17" t="s">
        <v>125</v>
      </c>
      <c r="BE141" s="194">
        <f>IF(N141="základní",J141,0)</f>
        <v>0</v>
      </c>
      <c r="BF141" s="194">
        <f>IF(N141="snížená",J141,0)</f>
        <v>0</v>
      </c>
      <c r="BG141" s="194">
        <f>IF(N141="zákl. přenesená",J141,0)</f>
        <v>0</v>
      </c>
      <c r="BH141" s="194">
        <f>IF(N141="sníž. přenesená",J141,0)</f>
        <v>0</v>
      </c>
      <c r="BI141" s="194">
        <f>IF(N141="nulová",J141,0)</f>
        <v>0</v>
      </c>
      <c r="BJ141" s="17" t="s">
        <v>80</v>
      </c>
      <c r="BK141" s="194">
        <f>ROUND(I141*H141,2)</f>
        <v>0</v>
      </c>
      <c r="BL141" s="17" t="s">
        <v>124</v>
      </c>
      <c r="BM141" s="193" t="s">
        <v>219</v>
      </c>
    </row>
    <row r="142" s="2" customFormat="1">
      <c r="A142" s="38"/>
      <c r="B142" s="39"/>
      <c r="C142" s="40"/>
      <c r="D142" s="195" t="s">
        <v>126</v>
      </c>
      <c r="E142" s="40"/>
      <c r="F142" s="196" t="s">
        <v>341</v>
      </c>
      <c r="G142" s="40"/>
      <c r="H142" s="40"/>
      <c r="I142" s="197"/>
      <c r="J142" s="40"/>
      <c r="K142" s="40"/>
      <c r="L142" s="44"/>
      <c r="M142" s="198"/>
      <c r="N142" s="199"/>
      <c r="O142" s="84"/>
      <c r="P142" s="84"/>
      <c r="Q142" s="84"/>
      <c r="R142" s="84"/>
      <c r="S142" s="84"/>
      <c r="T142" s="85"/>
      <c r="U142" s="38"/>
      <c r="V142" s="38"/>
      <c r="W142" s="38"/>
      <c r="X142" s="38"/>
      <c r="Y142" s="38"/>
      <c r="Z142" s="38"/>
      <c r="AA142" s="38"/>
      <c r="AB142" s="38"/>
      <c r="AC142" s="38"/>
      <c r="AD142" s="38"/>
      <c r="AE142" s="38"/>
      <c r="AT142" s="17" t="s">
        <v>126</v>
      </c>
      <c r="AU142" s="17" t="s">
        <v>82</v>
      </c>
    </row>
    <row r="143" s="11" customFormat="1">
      <c r="A143" s="11"/>
      <c r="B143" s="200"/>
      <c r="C143" s="201"/>
      <c r="D143" s="195" t="s">
        <v>135</v>
      </c>
      <c r="E143" s="202" t="s">
        <v>19</v>
      </c>
      <c r="F143" s="203" t="s">
        <v>967</v>
      </c>
      <c r="G143" s="201"/>
      <c r="H143" s="204">
        <v>2.2799999999999998</v>
      </c>
      <c r="I143" s="205"/>
      <c r="J143" s="201"/>
      <c r="K143" s="201"/>
      <c r="L143" s="206"/>
      <c r="M143" s="207"/>
      <c r="N143" s="208"/>
      <c r="O143" s="208"/>
      <c r="P143" s="208"/>
      <c r="Q143" s="208"/>
      <c r="R143" s="208"/>
      <c r="S143" s="208"/>
      <c r="T143" s="209"/>
      <c r="U143" s="11"/>
      <c r="V143" s="11"/>
      <c r="W143" s="11"/>
      <c r="X143" s="11"/>
      <c r="Y143" s="11"/>
      <c r="Z143" s="11"/>
      <c r="AA143" s="11"/>
      <c r="AB143" s="11"/>
      <c r="AC143" s="11"/>
      <c r="AD143" s="11"/>
      <c r="AE143" s="11"/>
      <c r="AT143" s="210" t="s">
        <v>135</v>
      </c>
      <c r="AU143" s="210" t="s">
        <v>82</v>
      </c>
      <c r="AV143" s="11" t="s">
        <v>82</v>
      </c>
      <c r="AW143" s="11" t="s">
        <v>33</v>
      </c>
      <c r="AX143" s="11" t="s">
        <v>72</v>
      </c>
      <c r="AY143" s="210" t="s">
        <v>125</v>
      </c>
    </row>
    <row r="144" s="13" customFormat="1">
      <c r="A144" s="13"/>
      <c r="B144" s="221"/>
      <c r="C144" s="222"/>
      <c r="D144" s="195" t="s">
        <v>135</v>
      </c>
      <c r="E144" s="223" t="s">
        <v>19</v>
      </c>
      <c r="F144" s="224" t="s">
        <v>141</v>
      </c>
      <c r="G144" s="222"/>
      <c r="H144" s="225">
        <v>2.2799999999999998</v>
      </c>
      <c r="I144" s="226"/>
      <c r="J144" s="222"/>
      <c r="K144" s="222"/>
      <c r="L144" s="227"/>
      <c r="M144" s="228"/>
      <c r="N144" s="229"/>
      <c r="O144" s="229"/>
      <c r="P144" s="229"/>
      <c r="Q144" s="229"/>
      <c r="R144" s="229"/>
      <c r="S144" s="229"/>
      <c r="T144" s="230"/>
      <c r="U144" s="13"/>
      <c r="V144" s="13"/>
      <c r="W144" s="13"/>
      <c r="X144" s="13"/>
      <c r="Y144" s="13"/>
      <c r="Z144" s="13"/>
      <c r="AA144" s="13"/>
      <c r="AB144" s="13"/>
      <c r="AC144" s="13"/>
      <c r="AD144" s="13"/>
      <c r="AE144" s="13"/>
      <c r="AT144" s="231" t="s">
        <v>135</v>
      </c>
      <c r="AU144" s="231" t="s">
        <v>82</v>
      </c>
      <c r="AV144" s="13" t="s">
        <v>124</v>
      </c>
      <c r="AW144" s="13" t="s">
        <v>33</v>
      </c>
      <c r="AX144" s="13" t="s">
        <v>80</v>
      </c>
      <c r="AY144" s="231" t="s">
        <v>125</v>
      </c>
    </row>
    <row r="145" s="14" customFormat="1" ht="22.8" customHeight="1">
      <c r="A145" s="14"/>
      <c r="B145" s="244"/>
      <c r="C145" s="245"/>
      <c r="D145" s="246" t="s">
        <v>71</v>
      </c>
      <c r="E145" s="268" t="s">
        <v>561</v>
      </c>
      <c r="F145" s="268" t="s">
        <v>968</v>
      </c>
      <c r="G145" s="245"/>
      <c r="H145" s="245"/>
      <c r="I145" s="248"/>
      <c r="J145" s="269">
        <f>BK145</f>
        <v>0</v>
      </c>
      <c r="K145" s="245"/>
      <c r="L145" s="250"/>
      <c r="M145" s="251"/>
      <c r="N145" s="252"/>
      <c r="O145" s="252"/>
      <c r="P145" s="253">
        <f>SUM(P146:P161)</f>
        <v>0</v>
      </c>
      <c r="Q145" s="252"/>
      <c r="R145" s="253">
        <f>SUM(R146:R161)</f>
        <v>0</v>
      </c>
      <c r="S145" s="252"/>
      <c r="T145" s="254">
        <f>SUM(T146:T161)</f>
        <v>0</v>
      </c>
      <c r="U145" s="14"/>
      <c r="V145" s="14"/>
      <c r="W145" s="14"/>
      <c r="X145" s="14"/>
      <c r="Y145" s="14"/>
      <c r="Z145" s="14"/>
      <c r="AA145" s="14"/>
      <c r="AB145" s="14"/>
      <c r="AC145" s="14"/>
      <c r="AD145" s="14"/>
      <c r="AE145" s="14"/>
      <c r="AR145" s="255" t="s">
        <v>80</v>
      </c>
      <c r="AT145" s="256" t="s">
        <v>71</v>
      </c>
      <c r="AU145" s="256" t="s">
        <v>80</v>
      </c>
      <c r="AY145" s="255" t="s">
        <v>125</v>
      </c>
      <c r="BK145" s="257">
        <f>SUM(BK146:BK161)</f>
        <v>0</v>
      </c>
    </row>
    <row r="146" s="2" customFormat="1" ht="21.75" customHeight="1">
      <c r="A146" s="38"/>
      <c r="B146" s="39"/>
      <c r="C146" s="182" t="s">
        <v>165</v>
      </c>
      <c r="D146" s="182" t="s">
        <v>119</v>
      </c>
      <c r="E146" s="183" t="s">
        <v>960</v>
      </c>
      <c r="F146" s="184" t="s">
        <v>961</v>
      </c>
      <c r="G146" s="185" t="s">
        <v>122</v>
      </c>
      <c r="H146" s="186">
        <v>37</v>
      </c>
      <c r="I146" s="187"/>
      <c r="J146" s="188">
        <f>ROUND(I146*H146,2)</f>
        <v>0</v>
      </c>
      <c r="K146" s="184" t="s">
        <v>123</v>
      </c>
      <c r="L146" s="44"/>
      <c r="M146" s="189" t="s">
        <v>19</v>
      </c>
      <c r="N146" s="190" t="s">
        <v>43</v>
      </c>
      <c r="O146" s="84"/>
      <c r="P146" s="191">
        <f>O146*H146</f>
        <v>0</v>
      </c>
      <c r="Q146" s="191">
        <v>0</v>
      </c>
      <c r="R146" s="191">
        <f>Q146*H146</f>
        <v>0</v>
      </c>
      <c r="S146" s="191">
        <v>0</v>
      </c>
      <c r="T146" s="192">
        <f>S146*H146</f>
        <v>0</v>
      </c>
      <c r="U146" s="38"/>
      <c r="V146" s="38"/>
      <c r="W146" s="38"/>
      <c r="X146" s="38"/>
      <c r="Y146" s="38"/>
      <c r="Z146" s="38"/>
      <c r="AA146" s="38"/>
      <c r="AB146" s="38"/>
      <c r="AC146" s="38"/>
      <c r="AD146" s="38"/>
      <c r="AE146" s="38"/>
      <c r="AR146" s="193" t="s">
        <v>124</v>
      </c>
      <c r="AT146" s="193" t="s">
        <v>119</v>
      </c>
      <c r="AU146" s="193" t="s">
        <v>82</v>
      </c>
      <c r="AY146" s="17" t="s">
        <v>125</v>
      </c>
      <c r="BE146" s="194">
        <f>IF(N146="základní",J146,0)</f>
        <v>0</v>
      </c>
      <c r="BF146" s="194">
        <f>IF(N146="snížená",J146,0)</f>
        <v>0</v>
      </c>
      <c r="BG146" s="194">
        <f>IF(N146="zákl. přenesená",J146,0)</f>
        <v>0</v>
      </c>
      <c r="BH146" s="194">
        <f>IF(N146="sníž. přenesená",J146,0)</f>
        <v>0</v>
      </c>
      <c r="BI146" s="194">
        <f>IF(N146="nulová",J146,0)</f>
        <v>0</v>
      </c>
      <c r="BJ146" s="17" t="s">
        <v>80</v>
      </c>
      <c r="BK146" s="194">
        <f>ROUND(I146*H146,2)</f>
        <v>0</v>
      </c>
      <c r="BL146" s="17" t="s">
        <v>124</v>
      </c>
      <c r="BM146" s="193" t="s">
        <v>224</v>
      </c>
    </row>
    <row r="147" s="2" customFormat="1">
      <c r="A147" s="38"/>
      <c r="B147" s="39"/>
      <c r="C147" s="40"/>
      <c r="D147" s="195" t="s">
        <v>126</v>
      </c>
      <c r="E147" s="40"/>
      <c r="F147" s="196" t="s">
        <v>961</v>
      </c>
      <c r="G147" s="40"/>
      <c r="H147" s="40"/>
      <c r="I147" s="197"/>
      <c r="J147" s="40"/>
      <c r="K147" s="40"/>
      <c r="L147" s="44"/>
      <c r="M147" s="198"/>
      <c r="N147" s="199"/>
      <c r="O147" s="84"/>
      <c r="P147" s="84"/>
      <c r="Q147" s="84"/>
      <c r="R147" s="84"/>
      <c r="S147" s="84"/>
      <c r="T147" s="85"/>
      <c r="U147" s="38"/>
      <c r="V147" s="38"/>
      <c r="W147" s="38"/>
      <c r="X147" s="38"/>
      <c r="Y147" s="38"/>
      <c r="Z147" s="38"/>
      <c r="AA147" s="38"/>
      <c r="AB147" s="38"/>
      <c r="AC147" s="38"/>
      <c r="AD147" s="38"/>
      <c r="AE147" s="38"/>
      <c r="AT147" s="17" t="s">
        <v>126</v>
      </c>
      <c r="AU147" s="17" t="s">
        <v>82</v>
      </c>
    </row>
    <row r="148" s="11" customFormat="1">
      <c r="A148" s="11"/>
      <c r="B148" s="200"/>
      <c r="C148" s="201"/>
      <c r="D148" s="195" t="s">
        <v>135</v>
      </c>
      <c r="E148" s="202" t="s">
        <v>19</v>
      </c>
      <c r="F148" s="203" t="s">
        <v>969</v>
      </c>
      <c r="G148" s="201"/>
      <c r="H148" s="204">
        <v>37</v>
      </c>
      <c r="I148" s="205"/>
      <c r="J148" s="201"/>
      <c r="K148" s="201"/>
      <c r="L148" s="206"/>
      <c r="M148" s="207"/>
      <c r="N148" s="208"/>
      <c r="O148" s="208"/>
      <c r="P148" s="208"/>
      <c r="Q148" s="208"/>
      <c r="R148" s="208"/>
      <c r="S148" s="208"/>
      <c r="T148" s="209"/>
      <c r="U148" s="11"/>
      <c r="V148" s="11"/>
      <c r="W148" s="11"/>
      <c r="X148" s="11"/>
      <c r="Y148" s="11"/>
      <c r="Z148" s="11"/>
      <c r="AA148" s="11"/>
      <c r="AB148" s="11"/>
      <c r="AC148" s="11"/>
      <c r="AD148" s="11"/>
      <c r="AE148" s="11"/>
      <c r="AT148" s="210" t="s">
        <v>135</v>
      </c>
      <c r="AU148" s="210" t="s">
        <v>82</v>
      </c>
      <c r="AV148" s="11" t="s">
        <v>82</v>
      </c>
      <c r="AW148" s="11" t="s">
        <v>33</v>
      </c>
      <c r="AX148" s="11" t="s">
        <v>72</v>
      </c>
      <c r="AY148" s="210" t="s">
        <v>125</v>
      </c>
    </row>
    <row r="149" s="13" customFormat="1">
      <c r="A149" s="13"/>
      <c r="B149" s="221"/>
      <c r="C149" s="222"/>
      <c r="D149" s="195" t="s">
        <v>135</v>
      </c>
      <c r="E149" s="223" t="s">
        <v>19</v>
      </c>
      <c r="F149" s="224" t="s">
        <v>141</v>
      </c>
      <c r="G149" s="222"/>
      <c r="H149" s="225">
        <v>37</v>
      </c>
      <c r="I149" s="226"/>
      <c r="J149" s="222"/>
      <c r="K149" s="222"/>
      <c r="L149" s="227"/>
      <c r="M149" s="228"/>
      <c r="N149" s="229"/>
      <c r="O149" s="229"/>
      <c r="P149" s="229"/>
      <c r="Q149" s="229"/>
      <c r="R149" s="229"/>
      <c r="S149" s="229"/>
      <c r="T149" s="230"/>
      <c r="U149" s="13"/>
      <c r="V149" s="13"/>
      <c r="W149" s="13"/>
      <c r="X149" s="13"/>
      <c r="Y149" s="13"/>
      <c r="Z149" s="13"/>
      <c r="AA149" s="13"/>
      <c r="AB149" s="13"/>
      <c r="AC149" s="13"/>
      <c r="AD149" s="13"/>
      <c r="AE149" s="13"/>
      <c r="AT149" s="231" t="s">
        <v>135</v>
      </c>
      <c r="AU149" s="231" t="s">
        <v>82</v>
      </c>
      <c r="AV149" s="13" t="s">
        <v>124</v>
      </c>
      <c r="AW149" s="13" t="s">
        <v>33</v>
      </c>
      <c r="AX149" s="13" t="s">
        <v>80</v>
      </c>
      <c r="AY149" s="231" t="s">
        <v>125</v>
      </c>
    </row>
    <row r="150" s="2" customFormat="1" ht="21.75" customHeight="1">
      <c r="A150" s="38"/>
      <c r="B150" s="39"/>
      <c r="C150" s="182" t="s">
        <v>227</v>
      </c>
      <c r="D150" s="182" t="s">
        <v>119</v>
      </c>
      <c r="E150" s="183" t="s">
        <v>963</v>
      </c>
      <c r="F150" s="184" t="s">
        <v>964</v>
      </c>
      <c r="G150" s="185" t="s">
        <v>170</v>
      </c>
      <c r="H150" s="186">
        <v>37</v>
      </c>
      <c r="I150" s="187"/>
      <c r="J150" s="188">
        <f>ROUND(I150*H150,2)</f>
        <v>0</v>
      </c>
      <c r="K150" s="184" t="s">
        <v>123</v>
      </c>
      <c r="L150" s="44"/>
      <c r="M150" s="189" t="s">
        <v>19</v>
      </c>
      <c r="N150" s="190" t="s">
        <v>43</v>
      </c>
      <c r="O150" s="84"/>
      <c r="P150" s="191">
        <f>O150*H150</f>
        <v>0</v>
      </c>
      <c r="Q150" s="191">
        <v>0</v>
      </c>
      <c r="R150" s="191">
        <f>Q150*H150</f>
        <v>0</v>
      </c>
      <c r="S150" s="191">
        <v>0</v>
      </c>
      <c r="T150" s="192">
        <f>S150*H150</f>
        <v>0</v>
      </c>
      <c r="U150" s="38"/>
      <c r="V150" s="38"/>
      <c r="W150" s="38"/>
      <c r="X150" s="38"/>
      <c r="Y150" s="38"/>
      <c r="Z150" s="38"/>
      <c r="AA150" s="38"/>
      <c r="AB150" s="38"/>
      <c r="AC150" s="38"/>
      <c r="AD150" s="38"/>
      <c r="AE150" s="38"/>
      <c r="AR150" s="193" t="s">
        <v>124</v>
      </c>
      <c r="AT150" s="193" t="s">
        <v>119</v>
      </c>
      <c r="AU150" s="193" t="s">
        <v>82</v>
      </c>
      <c r="AY150" s="17" t="s">
        <v>125</v>
      </c>
      <c r="BE150" s="194">
        <f>IF(N150="základní",J150,0)</f>
        <v>0</v>
      </c>
      <c r="BF150" s="194">
        <f>IF(N150="snížená",J150,0)</f>
        <v>0</v>
      </c>
      <c r="BG150" s="194">
        <f>IF(N150="zákl. přenesená",J150,0)</f>
        <v>0</v>
      </c>
      <c r="BH150" s="194">
        <f>IF(N150="sníž. přenesená",J150,0)</f>
        <v>0</v>
      </c>
      <c r="BI150" s="194">
        <f>IF(N150="nulová",J150,0)</f>
        <v>0</v>
      </c>
      <c r="BJ150" s="17" t="s">
        <v>80</v>
      </c>
      <c r="BK150" s="194">
        <f>ROUND(I150*H150,2)</f>
        <v>0</v>
      </c>
      <c r="BL150" s="17" t="s">
        <v>124</v>
      </c>
      <c r="BM150" s="193" t="s">
        <v>231</v>
      </c>
    </row>
    <row r="151" s="2" customFormat="1">
      <c r="A151" s="38"/>
      <c r="B151" s="39"/>
      <c r="C151" s="40"/>
      <c r="D151" s="195" t="s">
        <v>126</v>
      </c>
      <c r="E151" s="40"/>
      <c r="F151" s="196" t="s">
        <v>964</v>
      </c>
      <c r="G151" s="40"/>
      <c r="H151" s="40"/>
      <c r="I151" s="197"/>
      <c r="J151" s="40"/>
      <c r="K151" s="40"/>
      <c r="L151" s="44"/>
      <c r="M151" s="198"/>
      <c r="N151" s="199"/>
      <c r="O151" s="84"/>
      <c r="P151" s="84"/>
      <c r="Q151" s="84"/>
      <c r="R151" s="84"/>
      <c r="S151" s="84"/>
      <c r="T151" s="85"/>
      <c r="U151" s="38"/>
      <c r="V151" s="38"/>
      <c r="W151" s="38"/>
      <c r="X151" s="38"/>
      <c r="Y151" s="38"/>
      <c r="Z151" s="38"/>
      <c r="AA151" s="38"/>
      <c r="AB151" s="38"/>
      <c r="AC151" s="38"/>
      <c r="AD151" s="38"/>
      <c r="AE151" s="38"/>
      <c r="AT151" s="17" t="s">
        <v>126</v>
      </c>
      <c r="AU151" s="17" t="s">
        <v>82</v>
      </c>
    </row>
    <row r="152" s="11" customFormat="1">
      <c r="A152" s="11"/>
      <c r="B152" s="200"/>
      <c r="C152" s="201"/>
      <c r="D152" s="195" t="s">
        <v>135</v>
      </c>
      <c r="E152" s="202" t="s">
        <v>19</v>
      </c>
      <c r="F152" s="203" t="s">
        <v>970</v>
      </c>
      <c r="G152" s="201"/>
      <c r="H152" s="204">
        <v>37</v>
      </c>
      <c r="I152" s="205"/>
      <c r="J152" s="201"/>
      <c r="K152" s="201"/>
      <c r="L152" s="206"/>
      <c r="M152" s="207"/>
      <c r="N152" s="208"/>
      <c r="O152" s="208"/>
      <c r="P152" s="208"/>
      <c r="Q152" s="208"/>
      <c r="R152" s="208"/>
      <c r="S152" s="208"/>
      <c r="T152" s="209"/>
      <c r="U152" s="11"/>
      <c r="V152" s="11"/>
      <c r="W152" s="11"/>
      <c r="X152" s="11"/>
      <c r="Y152" s="11"/>
      <c r="Z152" s="11"/>
      <c r="AA152" s="11"/>
      <c r="AB152" s="11"/>
      <c r="AC152" s="11"/>
      <c r="AD152" s="11"/>
      <c r="AE152" s="11"/>
      <c r="AT152" s="210" t="s">
        <v>135</v>
      </c>
      <c r="AU152" s="210" t="s">
        <v>82</v>
      </c>
      <c r="AV152" s="11" t="s">
        <v>82</v>
      </c>
      <c r="AW152" s="11" t="s">
        <v>33</v>
      </c>
      <c r="AX152" s="11" t="s">
        <v>72</v>
      </c>
      <c r="AY152" s="210" t="s">
        <v>125</v>
      </c>
    </row>
    <row r="153" s="13" customFormat="1">
      <c r="A153" s="13"/>
      <c r="B153" s="221"/>
      <c r="C153" s="222"/>
      <c r="D153" s="195" t="s">
        <v>135</v>
      </c>
      <c r="E153" s="223" t="s">
        <v>19</v>
      </c>
      <c r="F153" s="224" t="s">
        <v>141</v>
      </c>
      <c r="G153" s="222"/>
      <c r="H153" s="225">
        <v>37</v>
      </c>
      <c r="I153" s="226"/>
      <c r="J153" s="222"/>
      <c r="K153" s="222"/>
      <c r="L153" s="227"/>
      <c r="M153" s="228"/>
      <c r="N153" s="229"/>
      <c r="O153" s="229"/>
      <c r="P153" s="229"/>
      <c r="Q153" s="229"/>
      <c r="R153" s="229"/>
      <c r="S153" s="229"/>
      <c r="T153" s="230"/>
      <c r="U153" s="13"/>
      <c r="V153" s="13"/>
      <c r="W153" s="13"/>
      <c r="X153" s="13"/>
      <c r="Y153" s="13"/>
      <c r="Z153" s="13"/>
      <c r="AA153" s="13"/>
      <c r="AB153" s="13"/>
      <c r="AC153" s="13"/>
      <c r="AD153" s="13"/>
      <c r="AE153" s="13"/>
      <c r="AT153" s="231" t="s">
        <v>135</v>
      </c>
      <c r="AU153" s="231" t="s">
        <v>82</v>
      </c>
      <c r="AV153" s="13" t="s">
        <v>124</v>
      </c>
      <c r="AW153" s="13" t="s">
        <v>33</v>
      </c>
      <c r="AX153" s="13" t="s">
        <v>80</v>
      </c>
      <c r="AY153" s="231" t="s">
        <v>125</v>
      </c>
    </row>
    <row r="154" s="2" customFormat="1" ht="21.75" customHeight="1">
      <c r="A154" s="38"/>
      <c r="B154" s="39"/>
      <c r="C154" s="233" t="s">
        <v>183</v>
      </c>
      <c r="D154" s="233" t="s">
        <v>321</v>
      </c>
      <c r="E154" s="235" t="s">
        <v>950</v>
      </c>
      <c r="F154" s="236" t="s">
        <v>951</v>
      </c>
      <c r="G154" s="237" t="s">
        <v>230</v>
      </c>
      <c r="H154" s="238">
        <v>0.88800000000000001</v>
      </c>
      <c r="I154" s="239"/>
      <c r="J154" s="240">
        <f>ROUND(I154*H154,2)</f>
        <v>0</v>
      </c>
      <c r="K154" s="236" t="s">
        <v>123</v>
      </c>
      <c r="L154" s="241"/>
      <c r="M154" s="242" t="s">
        <v>19</v>
      </c>
      <c r="N154" s="243" t="s">
        <v>43</v>
      </c>
      <c r="O154" s="84"/>
      <c r="P154" s="191">
        <f>O154*H154</f>
        <v>0</v>
      </c>
      <c r="Q154" s="191">
        <v>0</v>
      </c>
      <c r="R154" s="191">
        <f>Q154*H154</f>
        <v>0</v>
      </c>
      <c r="S154" s="191">
        <v>0</v>
      </c>
      <c r="T154" s="192">
        <f>S154*H154</f>
        <v>0</v>
      </c>
      <c r="U154" s="38"/>
      <c r="V154" s="38"/>
      <c r="W154" s="38"/>
      <c r="X154" s="38"/>
      <c r="Y154" s="38"/>
      <c r="Z154" s="38"/>
      <c r="AA154" s="38"/>
      <c r="AB154" s="38"/>
      <c r="AC154" s="38"/>
      <c r="AD154" s="38"/>
      <c r="AE154" s="38"/>
      <c r="AR154" s="193" t="s">
        <v>145</v>
      </c>
      <c r="AT154" s="193" t="s">
        <v>321</v>
      </c>
      <c r="AU154" s="193" t="s">
        <v>82</v>
      </c>
      <c r="AY154" s="17" t="s">
        <v>125</v>
      </c>
      <c r="BE154" s="194">
        <f>IF(N154="základní",J154,0)</f>
        <v>0</v>
      </c>
      <c r="BF154" s="194">
        <f>IF(N154="snížená",J154,0)</f>
        <v>0</v>
      </c>
      <c r="BG154" s="194">
        <f>IF(N154="zákl. přenesená",J154,0)</f>
        <v>0</v>
      </c>
      <c r="BH154" s="194">
        <f>IF(N154="sníž. přenesená",J154,0)</f>
        <v>0</v>
      </c>
      <c r="BI154" s="194">
        <f>IF(N154="nulová",J154,0)</f>
        <v>0</v>
      </c>
      <c r="BJ154" s="17" t="s">
        <v>80</v>
      </c>
      <c r="BK154" s="194">
        <f>ROUND(I154*H154,2)</f>
        <v>0</v>
      </c>
      <c r="BL154" s="17" t="s">
        <v>124</v>
      </c>
      <c r="BM154" s="193" t="s">
        <v>236</v>
      </c>
    </row>
    <row r="155" s="2" customFormat="1">
      <c r="A155" s="38"/>
      <c r="B155" s="39"/>
      <c r="C155" s="40"/>
      <c r="D155" s="195" t="s">
        <v>126</v>
      </c>
      <c r="E155" s="40"/>
      <c r="F155" s="196" t="s">
        <v>951</v>
      </c>
      <c r="G155" s="40"/>
      <c r="H155" s="40"/>
      <c r="I155" s="197"/>
      <c r="J155" s="40"/>
      <c r="K155" s="40"/>
      <c r="L155" s="44"/>
      <c r="M155" s="198"/>
      <c r="N155" s="199"/>
      <c r="O155" s="84"/>
      <c r="P155" s="84"/>
      <c r="Q155" s="84"/>
      <c r="R155" s="84"/>
      <c r="S155" s="84"/>
      <c r="T155" s="85"/>
      <c r="U155" s="38"/>
      <c r="V155" s="38"/>
      <c r="W155" s="38"/>
      <c r="X155" s="38"/>
      <c r="Y155" s="38"/>
      <c r="Z155" s="38"/>
      <c r="AA155" s="38"/>
      <c r="AB155" s="38"/>
      <c r="AC155" s="38"/>
      <c r="AD155" s="38"/>
      <c r="AE155" s="38"/>
      <c r="AT155" s="17" t="s">
        <v>126</v>
      </c>
      <c r="AU155" s="17" t="s">
        <v>82</v>
      </c>
    </row>
    <row r="156" s="11" customFormat="1">
      <c r="A156" s="11"/>
      <c r="B156" s="200"/>
      <c r="C156" s="201"/>
      <c r="D156" s="195" t="s">
        <v>135</v>
      </c>
      <c r="E156" s="202" t="s">
        <v>19</v>
      </c>
      <c r="F156" s="203" t="s">
        <v>971</v>
      </c>
      <c r="G156" s="201"/>
      <c r="H156" s="204">
        <v>0.88800000000000001</v>
      </c>
      <c r="I156" s="205"/>
      <c r="J156" s="201"/>
      <c r="K156" s="201"/>
      <c r="L156" s="206"/>
      <c r="M156" s="207"/>
      <c r="N156" s="208"/>
      <c r="O156" s="208"/>
      <c r="P156" s="208"/>
      <c r="Q156" s="208"/>
      <c r="R156" s="208"/>
      <c r="S156" s="208"/>
      <c r="T156" s="209"/>
      <c r="U156" s="11"/>
      <c r="V156" s="11"/>
      <c r="W156" s="11"/>
      <c r="X156" s="11"/>
      <c r="Y156" s="11"/>
      <c r="Z156" s="11"/>
      <c r="AA156" s="11"/>
      <c r="AB156" s="11"/>
      <c r="AC156" s="11"/>
      <c r="AD156" s="11"/>
      <c r="AE156" s="11"/>
      <c r="AT156" s="210" t="s">
        <v>135</v>
      </c>
      <c r="AU156" s="210" t="s">
        <v>82</v>
      </c>
      <c r="AV156" s="11" t="s">
        <v>82</v>
      </c>
      <c r="AW156" s="11" t="s">
        <v>33</v>
      </c>
      <c r="AX156" s="11" t="s">
        <v>72</v>
      </c>
      <c r="AY156" s="210" t="s">
        <v>125</v>
      </c>
    </row>
    <row r="157" s="13" customFormat="1">
      <c r="A157" s="13"/>
      <c r="B157" s="221"/>
      <c r="C157" s="222"/>
      <c r="D157" s="195" t="s">
        <v>135</v>
      </c>
      <c r="E157" s="223" t="s">
        <v>19</v>
      </c>
      <c r="F157" s="224" t="s">
        <v>141</v>
      </c>
      <c r="G157" s="222"/>
      <c r="H157" s="225">
        <v>0.88800000000000001</v>
      </c>
      <c r="I157" s="226"/>
      <c r="J157" s="222"/>
      <c r="K157" s="222"/>
      <c r="L157" s="227"/>
      <c r="M157" s="228"/>
      <c r="N157" s="229"/>
      <c r="O157" s="229"/>
      <c r="P157" s="229"/>
      <c r="Q157" s="229"/>
      <c r="R157" s="229"/>
      <c r="S157" s="229"/>
      <c r="T157" s="230"/>
      <c r="U157" s="13"/>
      <c r="V157" s="13"/>
      <c r="W157" s="13"/>
      <c r="X157" s="13"/>
      <c r="Y157" s="13"/>
      <c r="Z157" s="13"/>
      <c r="AA157" s="13"/>
      <c r="AB157" s="13"/>
      <c r="AC157" s="13"/>
      <c r="AD157" s="13"/>
      <c r="AE157" s="13"/>
      <c r="AT157" s="231" t="s">
        <v>135</v>
      </c>
      <c r="AU157" s="231" t="s">
        <v>82</v>
      </c>
      <c r="AV157" s="13" t="s">
        <v>124</v>
      </c>
      <c r="AW157" s="13" t="s">
        <v>33</v>
      </c>
      <c r="AX157" s="13" t="s">
        <v>80</v>
      </c>
      <c r="AY157" s="231" t="s">
        <v>125</v>
      </c>
    </row>
    <row r="158" s="2" customFormat="1" ht="55.5" customHeight="1">
      <c r="A158" s="38"/>
      <c r="B158" s="39"/>
      <c r="C158" s="182" t="s">
        <v>238</v>
      </c>
      <c r="D158" s="182" t="s">
        <v>119</v>
      </c>
      <c r="E158" s="183" t="s">
        <v>340</v>
      </c>
      <c r="F158" s="184" t="s">
        <v>341</v>
      </c>
      <c r="G158" s="185" t="s">
        <v>144</v>
      </c>
      <c r="H158" s="186">
        <v>2.2200000000000002</v>
      </c>
      <c r="I158" s="187"/>
      <c r="J158" s="188">
        <f>ROUND(I158*H158,2)</f>
        <v>0</v>
      </c>
      <c r="K158" s="184" t="s">
        <v>123</v>
      </c>
      <c r="L158" s="44"/>
      <c r="M158" s="189" t="s">
        <v>19</v>
      </c>
      <c r="N158" s="190" t="s">
        <v>43</v>
      </c>
      <c r="O158" s="84"/>
      <c r="P158" s="191">
        <f>O158*H158</f>
        <v>0</v>
      </c>
      <c r="Q158" s="191">
        <v>0</v>
      </c>
      <c r="R158" s="191">
        <f>Q158*H158</f>
        <v>0</v>
      </c>
      <c r="S158" s="191">
        <v>0</v>
      </c>
      <c r="T158" s="192">
        <f>S158*H158</f>
        <v>0</v>
      </c>
      <c r="U158" s="38"/>
      <c r="V158" s="38"/>
      <c r="W158" s="38"/>
      <c r="X158" s="38"/>
      <c r="Y158" s="38"/>
      <c r="Z158" s="38"/>
      <c r="AA158" s="38"/>
      <c r="AB158" s="38"/>
      <c r="AC158" s="38"/>
      <c r="AD158" s="38"/>
      <c r="AE158" s="38"/>
      <c r="AR158" s="193" t="s">
        <v>124</v>
      </c>
      <c r="AT158" s="193" t="s">
        <v>119</v>
      </c>
      <c r="AU158" s="193" t="s">
        <v>82</v>
      </c>
      <c r="AY158" s="17" t="s">
        <v>125</v>
      </c>
      <c r="BE158" s="194">
        <f>IF(N158="základní",J158,0)</f>
        <v>0</v>
      </c>
      <c r="BF158" s="194">
        <f>IF(N158="snížená",J158,0)</f>
        <v>0</v>
      </c>
      <c r="BG158" s="194">
        <f>IF(N158="zákl. přenesená",J158,0)</f>
        <v>0</v>
      </c>
      <c r="BH158" s="194">
        <f>IF(N158="sníž. přenesená",J158,0)</f>
        <v>0</v>
      </c>
      <c r="BI158" s="194">
        <f>IF(N158="nulová",J158,0)</f>
        <v>0</v>
      </c>
      <c r="BJ158" s="17" t="s">
        <v>80</v>
      </c>
      <c r="BK158" s="194">
        <f>ROUND(I158*H158,2)</f>
        <v>0</v>
      </c>
      <c r="BL158" s="17" t="s">
        <v>124</v>
      </c>
      <c r="BM158" s="193" t="s">
        <v>241</v>
      </c>
    </row>
    <row r="159" s="2" customFormat="1">
      <c r="A159" s="38"/>
      <c r="B159" s="39"/>
      <c r="C159" s="40"/>
      <c r="D159" s="195" t="s">
        <v>126</v>
      </c>
      <c r="E159" s="40"/>
      <c r="F159" s="196" t="s">
        <v>341</v>
      </c>
      <c r="G159" s="40"/>
      <c r="H159" s="40"/>
      <c r="I159" s="197"/>
      <c r="J159" s="40"/>
      <c r="K159" s="40"/>
      <c r="L159" s="44"/>
      <c r="M159" s="198"/>
      <c r="N159" s="199"/>
      <c r="O159" s="84"/>
      <c r="P159" s="84"/>
      <c r="Q159" s="84"/>
      <c r="R159" s="84"/>
      <c r="S159" s="84"/>
      <c r="T159" s="85"/>
      <c r="U159" s="38"/>
      <c r="V159" s="38"/>
      <c r="W159" s="38"/>
      <c r="X159" s="38"/>
      <c r="Y159" s="38"/>
      <c r="Z159" s="38"/>
      <c r="AA159" s="38"/>
      <c r="AB159" s="38"/>
      <c r="AC159" s="38"/>
      <c r="AD159" s="38"/>
      <c r="AE159" s="38"/>
      <c r="AT159" s="17" t="s">
        <v>126</v>
      </c>
      <c r="AU159" s="17" t="s">
        <v>82</v>
      </c>
    </row>
    <row r="160" s="11" customFormat="1">
      <c r="A160" s="11"/>
      <c r="B160" s="200"/>
      <c r="C160" s="201"/>
      <c r="D160" s="195" t="s">
        <v>135</v>
      </c>
      <c r="E160" s="202" t="s">
        <v>19</v>
      </c>
      <c r="F160" s="203" t="s">
        <v>972</v>
      </c>
      <c r="G160" s="201"/>
      <c r="H160" s="204">
        <v>2.2200000000000002</v>
      </c>
      <c r="I160" s="205"/>
      <c r="J160" s="201"/>
      <c r="K160" s="201"/>
      <c r="L160" s="206"/>
      <c r="M160" s="207"/>
      <c r="N160" s="208"/>
      <c r="O160" s="208"/>
      <c r="P160" s="208"/>
      <c r="Q160" s="208"/>
      <c r="R160" s="208"/>
      <c r="S160" s="208"/>
      <c r="T160" s="209"/>
      <c r="U160" s="11"/>
      <c r="V160" s="11"/>
      <c r="W160" s="11"/>
      <c r="X160" s="11"/>
      <c r="Y160" s="11"/>
      <c r="Z160" s="11"/>
      <c r="AA160" s="11"/>
      <c r="AB160" s="11"/>
      <c r="AC160" s="11"/>
      <c r="AD160" s="11"/>
      <c r="AE160" s="11"/>
      <c r="AT160" s="210" t="s">
        <v>135</v>
      </c>
      <c r="AU160" s="210" t="s">
        <v>82</v>
      </c>
      <c r="AV160" s="11" t="s">
        <v>82</v>
      </c>
      <c r="AW160" s="11" t="s">
        <v>33</v>
      </c>
      <c r="AX160" s="11" t="s">
        <v>72</v>
      </c>
      <c r="AY160" s="210" t="s">
        <v>125</v>
      </c>
    </row>
    <row r="161" s="13" customFormat="1">
      <c r="A161" s="13"/>
      <c r="B161" s="221"/>
      <c r="C161" s="222"/>
      <c r="D161" s="195" t="s">
        <v>135</v>
      </c>
      <c r="E161" s="223" t="s">
        <v>19</v>
      </c>
      <c r="F161" s="224" t="s">
        <v>141</v>
      </c>
      <c r="G161" s="222"/>
      <c r="H161" s="225">
        <v>2.2200000000000002</v>
      </c>
      <c r="I161" s="226"/>
      <c r="J161" s="222"/>
      <c r="K161" s="222"/>
      <c r="L161" s="227"/>
      <c r="M161" s="270"/>
      <c r="N161" s="271"/>
      <c r="O161" s="271"/>
      <c r="P161" s="271"/>
      <c r="Q161" s="271"/>
      <c r="R161" s="271"/>
      <c r="S161" s="271"/>
      <c r="T161" s="272"/>
      <c r="U161" s="13"/>
      <c r="V161" s="13"/>
      <c r="W161" s="13"/>
      <c r="X161" s="13"/>
      <c r="Y161" s="13"/>
      <c r="Z161" s="13"/>
      <c r="AA161" s="13"/>
      <c r="AB161" s="13"/>
      <c r="AC161" s="13"/>
      <c r="AD161" s="13"/>
      <c r="AE161" s="13"/>
      <c r="AT161" s="231" t="s">
        <v>135</v>
      </c>
      <c r="AU161" s="231" t="s">
        <v>82</v>
      </c>
      <c r="AV161" s="13" t="s">
        <v>124</v>
      </c>
      <c r="AW161" s="13" t="s">
        <v>33</v>
      </c>
      <c r="AX161" s="13" t="s">
        <v>80</v>
      </c>
      <c r="AY161" s="231" t="s">
        <v>125</v>
      </c>
    </row>
    <row r="162" s="2" customFormat="1" ht="6.96" customHeight="1">
      <c r="A162" s="38"/>
      <c r="B162" s="59"/>
      <c r="C162" s="60"/>
      <c r="D162" s="60"/>
      <c r="E162" s="60"/>
      <c r="F162" s="60"/>
      <c r="G162" s="60"/>
      <c r="H162" s="60"/>
      <c r="I162" s="60"/>
      <c r="J162" s="60"/>
      <c r="K162" s="60"/>
      <c r="L162" s="44"/>
      <c r="M162" s="38"/>
      <c r="O162" s="38"/>
      <c r="P162" s="38"/>
      <c r="Q162" s="38"/>
      <c r="R162" s="38"/>
      <c r="S162" s="38"/>
      <c r="T162" s="38"/>
      <c r="U162" s="38"/>
      <c r="V162" s="38"/>
      <c r="W162" s="38"/>
      <c r="X162" s="38"/>
      <c r="Y162" s="38"/>
      <c r="Z162" s="38"/>
      <c r="AA162" s="38"/>
      <c r="AB162" s="38"/>
      <c r="AC162" s="38"/>
      <c r="AD162" s="38"/>
      <c r="AE162" s="38"/>
    </row>
  </sheetData>
  <sheetProtection sheet="1" autoFilter="0" formatColumns="0" formatRows="0" objects="1" scenarios="1" spinCount="100000" saltValue="sovGQhLGf/gbH6VSXsAByy+ywpSpC2fZUo7uNiTA/6kWk34KZFB971z8yfxAKXgnsO2k/senUlqy/DKjyXWgeQ==" hashValue="oiOoFa6r4ShLyJIfloIh5RFlZ5wZVKXlrW8kpdnwmJJKTpYlQ/f1IzdwwDoLBmcKfEI3M4c9EGIaZqxQyBIDNw==" algorithmName="SHA-512" password="CC35"/>
  <autoFilter ref="C83:K161"/>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91</v>
      </c>
    </row>
    <row r="3" hidden="1" s="1" customFormat="1" ht="6.96" customHeight="1">
      <c r="B3" s="128"/>
      <c r="C3" s="129"/>
      <c r="D3" s="129"/>
      <c r="E3" s="129"/>
      <c r="F3" s="129"/>
      <c r="G3" s="129"/>
      <c r="H3" s="129"/>
      <c r="I3" s="129"/>
      <c r="J3" s="129"/>
      <c r="K3" s="129"/>
      <c r="L3" s="20"/>
      <c r="AT3" s="17" t="s">
        <v>82</v>
      </c>
    </row>
    <row r="4" hidden="1" s="1" customFormat="1" ht="24.96" customHeight="1">
      <c r="B4" s="20"/>
      <c r="D4" s="130" t="s">
        <v>98</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zakázky'!K6</f>
        <v>Oprava trati v úseku Chlumec n. C. - Městec Králové</v>
      </c>
      <c r="F7" s="132"/>
      <c r="G7" s="132"/>
      <c r="H7" s="132"/>
      <c r="L7" s="20"/>
    </row>
    <row r="8" hidden="1" s="2" customFormat="1" ht="12" customHeight="1">
      <c r="A8" s="38"/>
      <c r="B8" s="44"/>
      <c r="C8" s="38"/>
      <c r="D8" s="132" t="s">
        <v>99</v>
      </c>
      <c r="E8" s="38"/>
      <c r="F8" s="38"/>
      <c r="G8" s="38"/>
      <c r="H8" s="38"/>
      <c r="I8" s="38"/>
      <c r="J8" s="38"/>
      <c r="K8" s="38"/>
      <c r="L8" s="134"/>
      <c r="S8" s="38"/>
      <c r="T8" s="38"/>
      <c r="U8" s="38"/>
      <c r="V8" s="38"/>
      <c r="W8" s="38"/>
      <c r="X8" s="38"/>
      <c r="Y8" s="38"/>
      <c r="Z8" s="38"/>
      <c r="AA8" s="38"/>
      <c r="AB8" s="38"/>
      <c r="AC8" s="38"/>
      <c r="AD8" s="38"/>
      <c r="AE8" s="38"/>
    </row>
    <row r="9" hidden="1" s="2" customFormat="1" ht="30" customHeight="1">
      <c r="A9" s="38"/>
      <c r="B9" s="44"/>
      <c r="C9" s="38"/>
      <c r="D9" s="38"/>
      <c r="E9" s="135" t="s">
        <v>973</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zakázky'!AN8</f>
        <v>23. 11. 2021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zakázky'!AN13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zakázky'!E14</f>
        <v>Vyplň údaj</v>
      </c>
      <c r="F18" s="136"/>
      <c r="G18" s="136"/>
      <c r="H18" s="136"/>
      <c r="I18" s="132" t="s">
        <v>28</v>
      </c>
      <c r="J18" s="33" t="str">
        <f>'Rekapitulace zakázky'!AN14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32</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71.25" customHeight="1">
      <c r="A27" s="138"/>
      <c r="B27" s="139"/>
      <c r="C27" s="138"/>
      <c r="D27" s="138"/>
      <c r="E27" s="140" t="s">
        <v>37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ROUND(J79,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ROUND((SUM(BE79:BE134)),  2)</f>
        <v>0</v>
      </c>
      <c r="G33" s="38"/>
      <c r="H33" s="38"/>
      <c r="I33" s="148">
        <v>0.20999999999999999</v>
      </c>
      <c r="J33" s="147">
        <f>ROUND(((SUM(BE79:BE134))*I33),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ROUND((SUM(BF79:BF134)),  2)</f>
        <v>0</v>
      </c>
      <c r="G34" s="38"/>
      <c r="H34" s="38"/>
      <c r="I34" s="148">
        <v>0.14999999999999999</v>
      </c>
      <c r="J34" s="147">
        <f>ROUND(((SUM(BF79:BF134))*I34),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ROUND((SUM(BG79:BG134)),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ROUND((SUM(BH79:BH134)),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ROUND((SUM(BI79:BI134)),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101</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Oprava trati v úseku Chlumec n. C. - Městec Králové</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99</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30" customHeight="1">
      <c r="A50" s="38"/>
      <c r="B50" s="39"/>
      <c r="C50" s="40"/>
      <c r="D50" s="40"/>
      <c r="E50" s="69" t="str">
        <f>E9</f>
        <v>ON 1 - Materiál objednatele - nedodávaný na místo stavby (NEOCEŇOVAT)</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TÚ Chlumec n. C. - Městec Králové</v>
      </c>
      <c r="G52" s="40"/>
      <c r="H52" s="40"/>
      <c r="I52" s="32" t="s">
        <v>23</v>
      </c>
      <c r="J52" s="72" t="str">
        <f>IF(J12="","",J12)</f>
        <v>23. 11. 2021</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Správa železnic, s.o.</v>
      </c>
      <c r="G54" s="40"/>
      <c r="H54" s="40"/>
      <c r="I54" s="32" t="s">
        <v>31</v>
      </c>
      <c r="J54" s="36" t="str">
        <f>E21</f>
        <v>bez PD</v>
      </c>
      <c r="K54" s="40"/>
      <c r="L54" s="134"/>
      <c r="S54" s="38"/>
      <c r="T54" s="38"/>
      <c r="U54" s="38"/>
      <c r="V54" s="38"/>
      <c r="W54" s="38"/>
      <c r="X54" s="38"/>
      <c r="Y54" s="38"/>
      <c r="Z54" s="38"/>
      <c r="AA54" s="38"/>
      <c r="AB54" s="38"/>
      <c r="AC54" s="38"/>
      <c r="AD54" s="38"/>
      <c r="AE54" s="38"/>
    </row>
    <row r="55" s="2" customFormat="1" ht="25.65" customHeight="1">
      <c r="A55" s="38"/>
      <c r="B55" s="39"/>
      <c r="C55" s="32" t="s">
        <v>29</v>
      </c>
      <c r="D55" s="40"/>
      <c r="E55" s="40"/>
      <c r="F55" s="27" t="str">
        <f>IF(E18="","",E18)</f>
        <v>Vyplň údaj</v>
      </c>
      <c r="G55" s="40"/>
      <c r="H55" s="40"/>
      <c r="I55" s="32" t="s">
        <v>34</v>
      </c>
      <c r="J55" s="36" t="str">
        <f>E24</f>
        <v>Správa tratí Hradec Králové</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102</v>
      </c>
      <c r="D57" s="162"/>
      <c r="E57" s="162"/>
      <c r="F57" s="162"/>
      <c r="G57" s="162"/>
      <c r="H57" s="162"/>
      <c r="I57" s="162"/>
      <c r="J57" s="163" t="s">
        <v>103</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70</v>
      </c>
      <c r="D59" s="40"/>
      <c r="E59" s="40"/>
      <c r="F59" s="40"/>
      <c r="G59" s="40"/>
      <c r="H59" s="40"/>
      <c r="I59" s="40"/>
      <c r="J59" s="102">
        <f>J79</f>
        <v>0</v>
      </c>
      <c r="K59" s="40"/>
      <c r="L59" s="134"/>
      <c r="S59" s="38"/>
      <c r="T59" s="38"/>
      <c r="U59" s="38"/>
      <c r="V59" s="38"/>
      <c r="W59" s="38"/>
      <c r="X59" s="38"/>
      <c r="Y59" s="38"/>
      <c r="Z59" s="38"/>
      <c r="AA59" s="38"/>
      <c r="AB59" s="38"/>
      <c r="AC59" s="38"/>
      <c r="AD59" s="38"/>
      <c r="AE59" s="38"/>
      <c r="AU59" s="17" t="s">
        <v>104</v>
      </c>
    </row>
    <row r="60" s="2" customFormat="1" ht="21.84" customHeight="1">
      <c r="A60" s="38"/>
      <c r="B60" s="39"/>
      <c r="C60" s="40"/>
      <c r="D60" s="40"/>
      <c r="E60" s="40"/>
      <c r="F60" s="40"/>
      <c r="G60" s="40"/>
      <c r="H60" s="40"/>
      <c r="I60" s="40"/>
      <c r="J60" s="40"/>
      <c r="K60" s="40"/>
      <c r="L60" s="134"/>
      <c r="S60" s="38"/>
      <c r="T60" s="38"/>
      <c r="U60" s="38"/>
      <c r="V60" s="38"/>
      <c r="W60" s="38"/>
      <c r="X60" s="38"/>
      <c r="Y60" s="38"/>
      <c r="Z60" s="38"/>
      <c r="AA60" s="38"/>
      <c r="AB60" s="38"/>
      <c r="AC60" s="38"/>
      <c r="AD60" s="38"/>
      <c r="AE60" s="38"/>
    </row>
    <row r="61" s="2" customFormat="1" ht="6.96" customHeight="1">
      <c r="A61" s="38"/>
      <c r="B61" s="59"/>
      <c r="C61" s="60"/>
      <c r="D61" s="60"/>
      <c r="E61" s="60"/>
      <c r="F61" s="60"/>
      <c r="G61" s="60"/>
      <c r="H61" s="60"/>
      <c r="I61" s="60"/>
      <c r="J61" s="60"/>
      <c r="K61" s="60"/>
      <c r="L61" s="134"/>
      <c r="S61" s="38"/>
      <c r="T61" s="38"/>
      <c r="U61" s="38"/>
      <c r="V61" s="38"/>
      <c r="W61" s="38"/>
      <c r="X61" s="38"/>
      <c r="Y61" s="38"/>
      <c r="Z61" s="38"/>
      <c r="AA61" s="38"/>
      <c r="AB61" s="38"/>
      <c r="AC61" s="38"/>
      <c r="AD61" s="38"/>
      <c r="AE61" s="38"/>
    </row>
    <row r="65" s="2" customFormat="1" ht="6.96" customHeight="1">
      <c r="A65" s="38"/>
      <c r="B65" s="61"/>
      <c r="C65" s="62"/>
      <c r="D65" s="62"/>
      <c r="E65" s="62"/>
      <c r="F65" s="62"/>
      <c r="G65" s="62"/>
      <c r="H65" s="62"/>
      <c r="I65" s="62"/>
      <c r="J65" s="62"/>
      <c r="K65" s="62"/>
      <c r="L65" s="134"/>
      <c r="S65" s="38"/>
      <c r="T65" s="38"/>
      <c r="U65" s="38"/>
      <c r="V65" s="38"/>
      <c r="W65" s="38"/>
      <c r="X65" s="38"/>
      <c r="Y65" s="38"/>
      <c r="Z65" s="38"/>
      <c r="AA65" s="38"/>
      <c r="AB65" s="38"/>
      <c r="AC65" s="38"/>
      <c r="AD65" s="38"/>
      <c r="AE65" s="38"/>
    </row>
    <row r="66" s="2" customFormat="1" ht="24.96" customHeight="1">
      <c r="A66" s="38"/>
      <c r="B66" s="39"/>
      <c r="C66" s="23" t="s">
        <v>106</v>
      </c>
      <c r="D66" s="40"/>
      <c r="E66" s="40"/>
      <c r="F66" s="40"/>
      <c r="G66" s="40"/>
      <c r="H66" s="40"/>
      <c r="I66" s="40"/>
      <c r="J66" s="40"/>
      <c r="K66" s="40"/>
      <c r="L66" s="134"/>
      <c r="S66" s="38"/>
      <c r="T66" s="38"/>
      <c r="U66" s="38"/>
      <c r="V66" s="38"/>
      <c r="W66" s="38"/>
      <c r="X66" s="38"/>
      <c r="Y66" s="38"/>
      <c r="Z66" s="38"/>
      <c r="AA66" s="38"/>
      <c r="AB66" s="38"/>
      <c r="AC66" s="38"/>
      <c r="AD66" s="38"/>
      <c r="AE66" s="38"/>
    </row>
    <row r="67" s="2" customFormat="1" ht="6.96" customHeight="1">
      <c r="A67" s="38"/>
      <c r="B67" s="39"/>
      <c r="C67" s="40"/>
      <c r="D67" s="40"/>
      <c r="E67" s="40"/>
      <c r="F67" s="40"/>
      <c r="G67" s="40"/>
      <c r="H67" s="40"/>
      <c r="I67" s="40"/>
      <c r="J67" s="40"/>
      <c r="K67" s="40"/>
      <c r="L67" s="134"/>
      <c r="S67" s="38"/>
      <c r="T67" s="38"/>
      <c r="U67" s="38"/>
      <c r="V67" s="38"/>
      <c r="W67" s="38"/>
      <c r="X67" s="38"/>
      <c r="Y67" s="38"/>
      <c r="Z67" s="38"/>
      <c r="AA67" s="38"/>
      <c r="AB67" s="38"/>
      <c r="AC67" s="38"/>
      <c r="AD67" s="38"/>
      <c r="AE67" s="38"/>
    </row>
    <row r="68" s="2" customFormat="1" ht="12" customHeight="1">
      <c r="A68" s="38"/>
      <c r="B68" s="39"/>
      <c r="C68" s="32" t="s">
        <v>16</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16.5" customHeight="1">
      <c r="A69" s="38"/>
      <c r="B69" s="39"/>
      <c r="C69" s="40"/>
      <c r="D69" s="40"/>
      <c r="E69" s="160" t="str">
        <f>E7</f>
        <v>Oprava trati v úseku Chlumec n. C. - Městec Králové</v>
      </c>
      <c r="F69" s="32"/>
      <c r="G69" s="32"/>
      <c r="H69" s="32"/>
      <c r="I69" s="40"/>
      <c r="J69" s="40"/>
      <c r="K69" s="40"/>
      <c r="L69" s="134"/>
      <c r="S69" s="38"/>
      <c r="T69" s="38"/>
      <c r="U69" s="38"/>
      <c r="V69" s="38"/>
      <c r="W69" s="38"/>
      <c r="X69" s="38"/>
      <c r="Y69" s="38"/>
      <c r="Z69" s="38"/>
      <c r="AA69" s="38"/>
      <c r="AB69" s="38"/>
      <c r="AC69" s="38"/>
      <c r="AD69" s="38"/>
      <c r="AE69" s="38"/>
    </row>
    <row r="70" s="2" customFormat="1" ht="12" customHeight="1">
      <c r="A70" s="38"/>
      <c r="B70" s="39"/>
      <c r="C70" s="32" t="s">
        <v>99</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30" customHeight="1">
      <c r="A71" s="38"/>
      <c r="B71" s="39"/>
      <c r="C71" s="40"/>
      <c r="D71" s="40"/>
      <c r="E71" s="69" t="str">
        <f>E9</f>
        <v>ON 1 - Materiál objednatele - nedodávaný na místo stavby (NEOCEŇOVAT)</v>
      </c>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21</v>
      </c>
      <c r="D73" s="40"/>
      <c r="E73" s="40"/>
      <c r="F73" s="27" t="str">
        <f>F12</f>
        <v>TÚ Chlumec n. C. - Městec Králové</v>
      </c>
      <c r="G73" s="40"/>
      <c r="H73" s="40"/>
      <c r="I73" s="32" t="s">
        <v>23</v>
      </c>
      <c r="J73" s="72" t="str">
        <f>IF(J12="","",J12)</f>
        <v>23. 11. 2021</v>
      </c>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5.15" customHeight="1">
      <c r="A75" s="38"/>
      <c r="B75" s="39"/>
      <c r="C75" s="32" t="s">
        <v>25</v>
      </c>
      <c r="D75" s="40"/>
      <c r="E75" s="40"/>
      <c r="F75" s="27" t="str">
        <f>E15</f>
        <v>Správa železnic, s.o.</v>
      </c>
      <c r="G75" s="40"/>
      <c r="H75" s="40"/>
      <c r="I75" s="32" t="s">
        <v>31</v>
      </c>
      <c r="J75" s="36" t="str">
        <f>E21</f>
        <v>bez PD</v>
      </c>
      <c r="K75" s="40"/>
      <c r="L75" s="134"/>
      <c r="S75" s="38"/>
      <c r="T75" s="38"/>
      <c r="U75" s="38"/>
      <c r="V75" s="38"/>
      <c r="W75" s="38"/>
      <c r="X75" s="38"/>
      <c r="Y75" s="38"/>
      <c r="Z75" s="38"/>
      <c r="AA75" s="38"/>
      <c r="AB75" s="38"/>
      <c r="AC75" s="38"/>
      <c r="AD75" s="38"/>
      <c r="AE75" s="38"/>
    </row>
    <row r="76" s="2" customFormat="1" ht="25.65" customHeight="1">
      <c r="A76" s="38"/>
      <c r="B76" s="39"/>
      <c r="C76" s="32" t="s">
        <v>29</v>
      </c>
      <c r="D76" s="40"/>
      <c r="E76" s="40"/>
      <c r="F76" s="27" t="str">
        <f>IF(E18="","",E18)</f>
        <v>Vyplň údaj</v>
      </c>
      <c r="G76" s="40"/>
      <c r="H76" s="40"/>
      <c r="I76" s="32" t="s">
        <v>34</v>
      </c>
      <c r="J76" s="36" t="str">
        <f>E24</f>
        <v>Správa tratí Hradec Králové</v>
      </c>
      <c r="K76" s="40"/>
      <c r="L76" s="134"/>
      <c r="S76" s="38"/>
      <c r="T76" s="38"/>
      <c r="U76" s="38"/>
      <c r="V76" s="38"/>
      <c r="W76" s="38"/>
      <c r="X76" s="38"/>
      <c r="Y76" s="38"/>
      <c r="Z76" s="38"/>
      <c r="AA76" s="38"/>
      <c r="AB76" s="38"/>
      <c r="AC76" s="38"/>
      <c r="AD76" s="38"/>
      <c r="AE76" s="38"/>
    </row>
    <row r="77" s="2" customFormat="1" ht="10.32"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10" customFormat="1" ht="29.28" customHeight="1">
      <c r="A78" s="171"/>
      <c r="B78" s="172"/>
      <c r="C78" s="173" t="s">
        <v>107</v>
      </c>
      <c r="D78" s="174" t="s">
        <v>57</v>
      </c>
      <c r="E78" s="174" t="s">
        <v>53</v>
      </c>
      <c r="F78" s="174" t="s">
        <v>54</v>
      </c>
      <c r="G78" s="174" t="s">
        <v>108</v>
      </c>
      <c r="H78" s="174" t="s">
        <v>109</v>
      </c>
      <c r="I78" s="174" t="s">
        <v>110</v>
      </c>
      <c r="J78" s="174" t="s">
        <v>103</v>
      </c>
      <c r="K78" s="175" t="s">
        <v>111</v>
      </c>
      <c r="L78" s="176"/>
      <c r="M78" s="92" t="s">
        <v>19</v>
      </c>
      <c r="N78" s="93" t="s">
        <v>42</v>
      </c>
      <c r="O78" s="93" t="s">
        <v>112</v>
      </c>
      <c r="P78" s="93" t="s">
        <v>113</v>
      </c>
      <c r="Q78" s="93" t="s">
        <v>114</v>
      </c>
      <c r="R78" s="93" t="s">
        <v>115</v>
      </c>
      <c r="S78" s="93" t="s">
        <v>116</v>
      </c>
      <c r="T78" s="94" t="s">
        <v>117</v>
      </c>
      <c r="U78" s="171"/>
      <c r="V78" s="171"/>
      <c r="W78" s="171"/>
      <c r="X78" s="171"/>
      <c r="Y78" s="171"/>
      <c r="Z78" s="171"/>
      <c r="AA78" s="171"/>
      <c r="AB78" s="171"/>
      <c r="AC78" s="171"/>
      <c r="AD78" s="171"/>
      <c r="AE78" s="171"/>
    </row>
    <row r="79" s="2" customFormat="1" ht="22.8" customHeight="1">
      <c r="A79" s="38"/>
      <c r="B79" s="39"/>
      <c r="C79" s="99" t="s">
        <v>118</v>
      </c>
      <c r="D79" s="40"/>
      <c r="E79" s="40"/>
      <c r="F79" s="40"/>
      <c r="G79" s="40"/>
      <c r="H79" s="40"/>
      <c r="I79" s="40"/>
      <c r="J79" s="177">
        <f>BK79</f>
        <v>0</v>
      </c>
      <c r="K79" s="40"/>
      <c r="L79" s="44"/>
      <c r="M79" s="95"/>
      <c r="N79" s="178"/>
      <c r="O79" s="96"/>
      <c r="P79" s="179">
        <f>SUM(P80:P134)</f>
        <v>0</v>
      </c>
      <c r="Q79" s="96"/>
      <c r="R79" s="179">
        <f>SUM(R80:R134)</f>
        <v>0</v>
      </c>
      <c r="S79" s="96"/>
      <c r="T79" s="180">
        <f>SUM(T80:T134)</f>
        <v>0</v>
      </c>
      <c r="U79" s="38"/>
      <c r="V79" s="38"/>
      <c r="W79" s="38"/>
      <c r="X79" s="38"/>
      <c r="Y79" s="38"/>
      <c r="Z79" s="38"/>
      <c r="AA79" s="38"/>
      <c r="AB79" s="38"/>
      <c r="AC79" s="38"/>
      <c r="AD79" s="38"/>
      <c r="AE79" s="38"/>
      <c r="AT79" s="17" t="s">
        <v>71</v>
      </c>
      <c r="AU79" s="17" t="s">
        <v>104</v>
      </c>
      <c r="BK79" s="181">
        <f>SUM(BK80:BK134)</f>
        <v>0</v>
      </c>
    </row>
    <row r="80" s="2" customFormat="1" ht="24.15" customHeight="1">
      <c r="A80" s="38"/>
      <c r="B80" s="39"/>
      <c r="C80" s="233" t="s">
        <v>80</v>
      </c>
      <c r="D80" s="273" t="s">
        <v>321</v>
      </c>
      <c r="E80" s="235" t="s">
        <v>974</v>
      </c>
      <c r="F80" s="236" t="s">
        <v>975</v>
      </c>
      <c r="G80" s="237" t="s">
        <v>170</v>
      </c>
      <c r="H80" s="238">
        <v>4432</v>
      </c>
      <c r="I80" s="239"/>
      <c r="J80" s="240">
        <f>ROUND(I80*H80,2)</f>
        <v>0</v>
      </c>
      <c r="K80" s="236" t="s">
        <v>976</v>
      </c>
      <c r="L80" s="241"/>
      <c r="M80" s="242" t="s">
        <v>19</v>
      </c>
      <c r="N80" s="243" t="s">
        <v>43</v>
      </c>
      <c r="O80" s="84"/>
      <c r="P80" s="191">
        <f>O80*H80</f>
        <v>0</v>
      </c>
      <c r="Q80" s="191">
        <v>0</v>
      </c>
      <c r="R80" s="191">
        <f>Q80*H80</f>
        <v>0</v>
      </c>
      <c r="S80" s="191">
        <v>0</v>
      </c>
      <c r="T80" s="192">
        <f>S80*H80</f>
        <v>0</v>
      </c>
      <c r="U80" s="38"/>
      <c r="V80" s="38"/>
      <c r="W80" s="38"/>
      <c r="X80" s="38"/>
      <c r="Y80" s="38"/>
      <c r="Z80" s="38"/>
      <c r="AA80" s="38"/>
      <c r="AB80" s="38"/>
      <c r="AC80" s="38"/>
      <c r="AD80" s="38"/>
      <c r="AE80" s="38"/>
      <c r="AR80" s="193" t="s">
        <v>749</v>
      </c>
      <c r="AT80" s="193" t="s">
        <v>321</v>
      </c>
      <c r="AU80" s="193" t="s">
        <v>72</v>
      </c>
      <c r="AY80" s="17" t="s">
        <v>125</v>
      </c>
      <c r="BE80" s="194">
        <f>IF(N80="základní",J80,0)</f>
        <v>0</v>
      </c>
      <c r="BF80" s="194">
        <f>IF(N80="snížená",J80,0)</f>
        <v>0</v>
      </c>
      <c r="BG80" s="194">
        <f>IF(N80="zákl. přenesená",J80,0)</f>
        <v>0</v>
      </c>
      <c r="BH80" s="194">
        <f>IF(N80="sníž. přenesená",J80,0)</f>
        <v>0</v>
      </c>
      <c r="BI80" s="194">
        <f>IF(N80="nulová",J80,0)</f>
        <v>0</v>
      </c>
      <c r="BJ80" s="17" t="s">
        <v>80</v>
      </c>
      <c r="BK80" s="194">
        <f>ROUND(I80*H80,2)</f>
        <v>0</v>
      </c>
      <c r="BL80" s="17" t="s">
        <v>458</v>
      </c>
      <c r="BM80" s="193" t="s">
        <v>82</v>
      </c>
    </row>
    <row r="81" s="2" customFormat="1">
      <c r="A81" s="38"/>
      <c r="B81" s="39"/>
      <c r="C81" s="40"/>
      <c r="D81" s="195" t="s">
        <v>126</v>
      </c>
      <c r="E81" s="40"/>
      <c r="F81" s="196" t="s">
        <v>975</v>
      </c>
      <c r="G81" s="40"/>
      <c r="H81" s="40"/>
      <c r="I81" s="197"/>
      <c r="J81" s="40"/>
      <c r="K81" s="40"/>
      <c r="L81" s="44"/>
      <c r="M81" s="198"/>
      <c r="N81" s="199"/>
      <c r="O81" s="84"/>
      <c r="P81" s="84"/>
      <c r="Q81" s="84"/>
      <c r="R81" s="84"/>
      <c r="S81" s="84"/>
      <c r="T81" s="85"/>
      <c r="U81" s="38"/>
      <c r="V81" s="38"/>
      <c r="W81" s="38"/>
      <c r="X81" s="38"/>
      <c r="Y81" s="38"/>
      <c r="Z81" s="38"/>
      <c r="AA81" s="38"/>
      <c r="AB81" s="38"/>
      <c r="AC81" s="38"/>
      <c r="AD81" s="38"/>
      <c r="AE81" s="38"/>
      <c r="AT81" s="17" t="s">
        <v>126</v>
      </c>
      <c r="AU81" s="17" t="s">
        <v>72</v>
      </c>
    </row>
    <row r="82" s="11" customFormat="1">
      <c r="A82" s="11"/>
      <c r="B82" s="200"/>
      <c r="C82" s="201"/>
      <c r="D82" s="195" t="s">
        <v>135</v>
      </c>
      <c r="E82" s="202" t="s">
        <v>19</v>
      </c>
      <c r="F82" s="203" t="s">
        <v>977</v>
      </c>
      <c r="G82" s="201"/>
      <c r="H82" s="204">
        <v>1300</v>
      </c>
      <c r="I82" s="205"/>
      <c r="J82" s="201"/>
      <c r="K82" s="201"/>
      <c r="L82" s="206"/>
      <c r="M82" s="207"/>
      <c r="N82" s="208"/>
      <c r="O82" s="208"/>
      <c r="P82" s="208"/>
      <c r="Q82" s="208"/>
      <c r="R82" s="208"/>
      <c r="S82" s="208"/>
      <c r="T82" s="209"/>
      <c r="U82" s="11"/>
      <c r="V82" s="11"/>
      <c r="W82" s="11"/>
      <c r="X82" s="11"/>
      <c r="Y82" s="11"/>
      <c r="Z82" s="11"/>
      <c r="AA82" s="11"/>
      <c r="AB82" s="11"/>
      <c r="AC82" s="11"/>
      <c r="AD82" s="11"/>
      <c r="AE82" s="11"/>
      <c r="AT82" s="210" t="s">
        <v>135</v>
      </c>
      <c r="AU82" s="210" t="s">
        <v>72</v>
      </c>
      <c r="AV82" s="11" t="s">
        <v>82</v>
      </c>
      <c r="AW82" s="11" t="s">
        <v>33</v>
      </c>
      <c r="AX82" s="11" t="s">
        <v>72</v>
      </c>
      <c r="AY82" s="210" t="s">
        <v>125</v>
      </c>
    </row>
    <row r="83" s="11" customFormat="1">
      <c r="A83" s="11"/>
      <c r="B83" s="200"/>
      <c r="C83" s="201"/>
      <c r="D83" s="195" t="s">
        <v>135</v>
      </c>
      <c r="E83" s="202" t="s">
        <v>19</v>
      </c>
      <c r="F83" s="203" t="s">
        <v>978</v>
      </c>
      <c r="G83" s="201"/>
      <c r="H83" s="204">
        <v>1400</v>
      </c>
      <c r="I83" s="205"/>
      <c r="J83" s="201"/>
      <c r="K83" s="201"/>
      <c r="L83" s="206"/>
      <c r="M83" s="207"/>
      <c r="N83" s="208"/>
      <c r="O83" s="208"/>
      <c r="P83" s="208"/>
      <c r="Q83" s="208"/>
      <c r="R83" s="208"/>
      <c r="S83" s="208"/>
      <c r="T83" s="209"/>
      <c r="U83" s="11"/>
      <c r="V83" s="11"/>
      <c r="W83" s="11"/>
      <c r="X83" s="11"/>
      <c r="Y83" s="11"/>
      <c r="Z83" s="11"/>
      <c r="AA83" s="11"/>
      <c r="AB83" s="11"/>
      <c r="AC83" s="11"/>
      <c r="AD83" s="11"/>
      <c r="AE83" s="11"/>
      <c r="AT83" s="210" t="s">
        <v>135</v>
      </c>
      <c r="AU83" s="210" t="s">
        <v>72</v>
      </c>
      <c r="AV83" s="11" t="s">
        <v>82</v>
      </c>
      <c r="AW83" s="11" t="s">
        <v>33</v>
      </c>
      <c r="AX83" s="11" t="s">
        <v>72</v>
      </c>
      <c r="AY83" s="210" t="s">
        <v>125</v>
      </c>
    </row>
    <row r="84" s="11" customFormat="1">
      <c r="A84" s="11"/>
      <c r="B84" s="200"/>
      <c r="C84" s="201"/>
      <c r="D84" s="195" t="s">
        <v>135</v>
      </c>
      <c r="E84" s="202" t="s">
        <v>19</v>
      </c>
      <c r="F84" s="203" t="s">
        <v>979</v>
      </c>
      <c r="G84" s="201"/>
      <c r="H84" s="204">
        <v>264</v>
      </c>
      <c r="I84" s="205"/>
      <c r="J84" s="201"/>
      <c r="K84" s="201"/>
      <c r="L84" s="206"/>
      <c r="M84" s="207"/>
      <c r="N84" s="208"/>
      <c r="O84" s="208"/>
      <c r="P84" s="208"/>
      <c r="Q84" s="208"/>
      <c r="R84" s="208"/>
      <c r="S84" s="208"/>
      <c r="T84" s="209"/>
      <c r="U84" s="11"/>
      <c r="V84" s="11"/>
      <c r="W84" s="11"/>
      <c r="X84" s="11"/>
      <c r="Y84" s="11"/>
      <c r="Z84" s="11"/>
      <c r="AA84" s="11"/>
      <c r="AB84" s="11"/>
      <c r="AC84" s="11"/>
      <c r="AD84" s="11"/>
      <c r="AE84" s="11"/>
      <c r="AT84" s="210" t="s">
        <v>135</v>
      </c>
      <c r="AU84" s="210" t="s">
        <v>72</v>
      </c>
      <c r="AV84" s="11" t="s">
        <v>82</v>
      </c>
      <c r="AW84" s="11" t="s">
        <v>33</v>
      </c>
      <c r="AX84" s="11" t="s">
        <v>72</v>
      </c>
      <c r="AY84" s="210" t="s">
        <v>125</v>
      </c>
    </row>
    <row r="85" s="11" customFormat="1">
      <c r="A85" s="11"/>
      <c r="B85" s="200"/>
      <c r="C85" s="201"/>
      <c r="D85" s="195" t="s">
        <v>135</v>
      </c>
      <c r="E85" s="202" t="s">
        <v>19</v>
      </c>
      <c r="F85" s="203" t="s">
        <v>980</v>
      </c>
      <c r="G85" s="201"/>
      <c r="H85" s="204">
        <v>360</v>
      </c>
      <c r="I85" s="205"/>
      <c r="J85" s="201"/>
      <c r="K85" s="201"/>
      <c r="L85" s="206"/>
      <c r="M85" s="207"/>
      <c r="N85" s="208"/>
      <c r="O85" s="208"/>
      <c r="P85" s="208"/>
      <c r="Q85" s="208"/>
      <c r="R85" s="208"/>
      <c r="S85" s="208"/>
      <c r="T85" s="209"/>
      <c r="U85" s="11"/>
      <c r="V85" s="11"/>
      <c r="W85" s="11"/>
      <c r="X85" s="11"/>
      <c r="Y85" s="11"/>
      <c r="Z85" s="11"/>
      <c r="AA85" s="11"/>
      <c r="AB85" s="11"/>
      <c r="AC85" s="11"/>
      <c r="AD85" s="11"/>
      <c r="AE85" s="11"/>
      <c r="AT85" s="210" t="s">
        <v>135</v>
      </c>
      <c r="AU85" s="210" t="s">
        <v>72</v>
      </c>
      <c r="AV85" s="11" t="s">
        <v>82</v>
      </c>
      <c r="AW85" s="11" t="s">
        <v>33</v>
      </c>
      <c r="AX85" s="11" t="s">
        <v>72</v>
      </c>
      <c r="AY85" s="210" t="s">
        <v>125</v>
      </c>
    </row>
    <row r="86" s="11" customFormat="1">
      <c r="A86" s="11"/>
      <c r="B86" s="200"/>
      <c r="C86" s="201"/>
      <c r="D86" s="195" t="s">
        <v>135</v>
      </c>
      <c r="E86" s="202" t="s">
        <v>19</v>
      </c>
      <c r="F86" s="203" t="s">
        <v>981</v>
      </c>
      <c r="G86" s="201"/>
      <c r="H86" s="204">
        <v>408</v>
      </c>
      <c r="I86" s="205"/>
      <c r="J86" s="201"/>
      <c r="K86" s="201"/>
      <c r="L86" s="206"/>
      <c r="M86" s="207"/>
      <c r="N86" s="208"/>
      <c r="O86" s="208"/>
      <c r="P86" s="208"/>
      <c r="Q86" s="208"/>
      <c r="R86" s="208"/>
      <c r="S86" s="208"/>
      <c r="T86" s="209"/>
      <c r="U86" s="11"/>
      <c r="V86" s="11"/>
      <c r="W86" s="11"/>
      <c r="X86" s="11"/>
      <c r="Y86" s="11"/>
      <c r="Z86" s="11"/>
      <c r="AA86" s="11"/>
      <c r="AB86" s="11"/>
      <c r="AC86" s="11"/>
      <c r="AD86" s="11"/>
      <c r="AE86" s="11"/>
      <c r="AT86" s="210" t="s">
        <v>135</v>
      </c>
      <c r="AU86" s="210" t="s">
        <v>72</v>
      </c>
      <c r="AV86" s="11" t="s">
        <v>82</v>
      </c>
      <c r="AW86" s="11" t="s">
        <v>33</v>
      </c>
      <c r="AX86" s="11" t="s">
        <v>72</v>
      </c>
      <c r="AY86" s="210" t="s">
        <v>125</v>
      </c>
    </row>
    <row r="87" s="11" customFormat="1">
      <c r="A87" s="11"/>
      <c r="B87" s="200"/>
      <c r="C87" s="201"/>
      <c r="D87" s="195" t="s">
        <v>135</v>
      </c>
      <c r="E87" s="202" t="s">
        <v>19</v>
      </c>
      <c r="F87" s="203" t="s">
        <v>982</v>
      </c>
      <c r="G87" s="201"/>
      <c r="H87" s="204">
        <v>700</v>
      </c>
      <c r="I87" s="205"/>
      <c r="J87" s="201"/>
      <c r="K87" s="201"/>
      <c r="L87" s="206"/>
      <c r="M87" s="207"/>
      <c r="N87" s="208"/>
      <c r="O87" s="208"/>
      <c r="P87" s="208"/>
      <c r="Q87" s="208"/>
      <c r="R87" s="208"/>
      <c r="S87" s="208"/>
      <c r="T87" s="209"/>
      <c r="U87" s="11"/>
      <c r="V87" s="11"/>
      <c r="W87" s="11"/>
      <c r="X87" s="11"/>
      <c r="Y87" s="11"/>
      <c r="Z87" s="11"/>
      <c r="AA87" s="11"/>
      <c r="AB87" s="11"/>
      <c r="AC87" s="11"/>
      <c r="AD87" s="11"/>
      <c r="AE87" s="11"/>
      <c r="AT87" s="210" t="s">
        <v>135</v>
      </c>
      <c r="AU87" s="210" t="s">
        <v>72</v>
      </c>
      <c r="AV87" s="11" t="s">
        <v>82</v>
      </c>
      <c r="AW87" s="11" t="s">
        <v>33</v>
      </c>
      <c r="AX87" s="11" t="s">
        <v>72</v>
      </c>
      <c r="AY87" s="210" t="s">
        <v>125</v>
      </c>
    </row>
    <row r="88" s="13" customFormat="1">
      <c r="A88" s="13"/>
      <c r="B88" s="221"/>
      <c r="C88" s="222"/>
      <c r="D88" s="195" t="s">
        <v>135</v>
      </c>
      <c r="E88" s="223" t="s">
        <v>19</v>
      </c>
      <c r="F88" s="224" t="s">
        <v>141</v>
      </c>
      <c r="G88" s="222"/>
      <c r="H88" s="225">
        <v>4432</v>
      </c>
      <c r="I88" s="226"/>
      <c r="J88" s="222"/>
      <c r="K88" s="222"/>
      <c r="L88" s="227"/>
      <c r="M88" s="228"/>
      <c r="N88" s="229"/>
      <c r="O88" s="229"/>
      <c r="P88" s="229"/>
      <c r="Q88" s="229"/>
      <c r="R88" s="229"/>
      <c r="S88" s="229"/>
      <c r="T88" s="230"/>
      <c r="U88" s="13"/>
      <c r="V88" s="13"/>
      <c r="W88" s="13"/>
      <c r="X88" s="13"/>
      <c r="Y88" s="13"/>
      <c r="Z88" s="13"/>
      <c r="AA88" s="13"/>
      <c r="AB88" s="13"/>
      <c r="AC88" s="13"/>
      <c r="AD88" s="13"/>
      <c r="AE88" s="13"/>
      <c r="AT88" s="231" t="s">
        <v>135</v>
      </c>
      <c r="AU88" s="231" t="s">
        <v>72</v>
      </c>
      <c r="AV88" s="13" t="s">
        <v>124</v>
      </c>
      <c r="AW88" s="13" t="s">
        <v>33</v>
      </c>
      <c r="AX88" s="13" t="s">
        <v>80</v>
      </c>
      <c r="AY88" s="231" t="s">
        <v>125</v>
      </c>
    </row>
    <row r="89" s="2" customFormat="1" ht="24.15" customHeight="1">
      <c r="A89" s="38"/>
      <c r="B89" s="39"/>
      <c r="C89" s="233" t="s">
        <v>82</v>
      </c>
      <c r="D89" s="273" t="s">
        <v>321</v>
      </c>
      <c r="E89" s="235" t="s">
        <v>974</v>
      </c>
      <c r="F89" s="236" t="s">
        <v>975</v>
      </c>
      <c r="G89" s="237" t="s">
        <v>170</v>
      </c>
      <c r="H89" s="238">
        <v>40</v>
      </c>
      <c r="I89" s="239"/>
      <c r="J89" s="240">
        <f>ROUND(I89*H89,2)</f>
        <v>0</v>
      </c>
      <c r="K89" s="236" t="s">
        <v>976</v>
      </c>
      <c r="L89" s="241"/>
      <c r="M89" s="242" t="s">
        <v>19</v>
      </c>
      <c r="N89" s="243" t="s">
        <v>43</v>
      </c>
      <c r="O89" s="84"/>
      <c r="P89" s="191">
        <f>O89*H89</f>
        <v>0</v>
      </c>
      <c r="Q89" s="191">
        <v>0</v>
      </c>
      <c r="R89" s="191">
        <f>Q89*H89</f>
        <v>0</v>
      </c>
      <c r="S89" s="191">
        <v>0</v>
      </c>
      <c r="T89" s="192">
        <f>S89*H89</f>
        <v>0</v>
      </c>
      <c r="U89" s="38"/>
      <c r="V89" s="38"/>
      <c r="W89" s="38"/>
      <c r="X89" s="38"/>
      <c r="Y89" s="38"/>
      <c r="Z89" s="38"/>
      <c r="AA89" s="38"/>
      <c r="AB89" s="38"/>
      <c r="AC89" s="38"/>
      <c r="AD89" s="38"/>
      <c r="AE89" s="38"/>
      <c r="AR89" s="193" t="s">
        <v>749</v>
      </c>
      <c r="AT89" s="193" t="s">
        <v>321</v>
      </c>
      <c r="AU89" s="193" t="s">
        <v>72</v>
      </c>
      <c r="AY89" s="17" t="s">
        <v>125</v>
      </c>
      <c r="BE89" s="194">
        <f>IF(N89="základní",J89,0)</f>
        <v>0</v>
      </c>
      <c r="BF89" s="194">
        <f>IF(N89="snížená",J89,0)</f>
        <v>0</v>
      </c>
      <c r="BG89" s="194">
        <f>IF(N89="zákl. přenesená",J89,0)</f>
        <v>0</v>
      </c>
      <c r="BH89" s="194">
        <f>IF(N89="sníž. přenesená",J89,0)</f>
        <v>0</v>
      </c>
      <c r="BI89" s="194">
        <f>IF(N89="nulová",J89,0)</f>
        <v>0</v>
      </c>
      <c r="BJ89" s="17" t="s">
        <v>80</v>
      </c>
      <c r="BK89" s="194">
        <f>ROUND(I89*H89,2)</f>
        <v>0</v>
      </c>
      <c r="BL89" s="17" t="s">
        <v>458</v>
      </c>
      <c r="BM89" s="193" t="s">
        <v>124</v>
      </c>
    </row>
    <row r="90" s="2" customFormat="1">
      <c r="A90" s="38"/>
      <c r="B90" s="39"/>
      <c r="C90" s="40"/>
      <c r="D90" s="195" t="s">
        <v>126</v>
      </c>
      <c r="E90" s="40"/>
      <c r="F90" s="196" t="s">
        <v>975</v>
      </c>
      <c r="G90" s="40"/>
      <c r="H90" s="40"/>
      <c r="I90" s="197"/>
      <c r="J90" s="40"/>
      <c r="K90" s="40"/>
      <c r="L90" s="44"/>
      <c r="M90" s="198"/>
      <c r="N90" s="199"/>
      <c r="O90" s="84"/>
      <c r="P90" s="84"/>
      <c r="Q90" s="84"/>
      <c r="R90" s="84"/>
      <c r="S90" s="84"/>
      <c r="T90" s="85"/>
      <c r="U90" s="38"/>
      <c r="V90" s="38"/>
      <c r="W90" s="38"/>
      <c r="X90" s="38"/>
      <c r="Y90" s="38"/>
      <c r="Z90" s="38"/>
      <c r="AA90" s="38"/>
      <c r="AB90" s="38"/>
      <c r="AC90" s="38"/>
      <c r="AD90" s="38"/>
      <c r="AE90" s="38"/>
      <c r="AT90" s="17" t="s">
        <v>126</v>
      </c>
      <c r="AU90" s="17" t="s">
        <v>72</v>
      </c>
    </row>
    <row r="91" s="11" customFormat="1">
      <c r="A91" s="11"/>
      <c r="B91" s="200"/>
      <c r="C91" s="201"/>
      <c r="D91" s="195" t="s">
        <v>135</v>
      </c>
      <c r="E91" s="202" t="s">
        <v>19</v>
      </c>
      <c r="F91" s="203" t="s">
        <v>983</v>
      </c>
      <c r="G91" s="201"/>
      <c r="H91" s="204">
        <v>40</v>
      </c>
      <c r="I91" s="205"/>
      <c r="J91" s="201"/>
      <c r="K91" s="201"/>
      <c r="L91" s="206"/>
      <c r="M91" s="207"/>
      <c r="N91" s="208"/>
      <c r="O91" s="208"/>
      <c r="P91" s="208"/>
      <c r="Q91" s="208"/>
      <c r="R91" s="208"/>
      <c r="S91" s="208"/>
      <c r="T91" s="209"/>
      <c r="U91" s="11"/>
      <c r="V91" s="11"/>
      <c r="W91" s="11"/>
      <c r="X91" s="11"/>
      <c r="Y91" s="11"/>
      <c r="Z91" s="11"/>
      <c r="AA91" s="11"/>
      <c r="AB91" s="11"/>
      <c r="AC91" s="11"/>
      <c r="AD91" s="11"/>
      <c r="AE91" s="11"/>
      <c r="AT91" s="210" t="s">
        <v>135</v>
      </c>
      <c r="AU91" s="210" t="s">
        <v>72</v>
      </c>
      <c r="AV91" s="11" t="s">
        <v>82</v>
      </c>
      <c r="AW91" s="11" t="s">
        <v>33</v>
      </c>
      <c r="AX91" s="11" t="s">
        <v>72</v>
      </c>
      <c r="AY91" s="210" t="s">
        <v>125</v>
      </c>
    </row>
    <row r="92" s="13" customFormat="1">
      <c r="A92" s="13"/>
      <c r="B92" s="221"/>
      <c r="C92" s="222"/>
      <c r="D92" s="195" t="s">
        <v>135</v>
      </c>
      <c r="E92" s="223" t="s">
        <v>19</v>
      </c>
      <c r="F92" s="224" t="s">
        <v>141</v>
      </c>
      <c r="G92" s="222"/>
      <c r="H92" s="225">
        <v>40</v>
      </c>
      <c r="I92" s="226"/>
      <c r="J92" s="222"/>
      <c r="K92" s="222"/>
      <c r="L92" s="227"/>
      <c r="M92" s="228"/>
      <c r="N92" s="229"/>
      <c r="O92" s="229"/>
      <c r="P92" s="229"/>
      <c r="Q92" s="229"/>
      <c r="R92" s="229"/>
      <c r="S92" s="229"/>
      <c r="T92" s="230"/>
      <c r="U92" s="13"/>
      <c r="V92" s="13"/>
      <c r="W92" s="13"/>
      <c r="X92" s="13"/>
      <c r="Y92" s="13"/>
      <c r="Z92" s="13"/>
      <c r="AA92" s="13"/>
      <c r="AB92" s="13"/>
      <c r="AC92" s="13"/>
      <c r="AD92" s="13"/>
      <c r="AE92" s="13"/>
      <c r="AT92" s="231" t="s">
        <v>135</v>
      </c>
      <c r="AU92" s="231" t="s">
        <v>72</v>
      </c>
      <c r="AV92" s="13" t="s">
        <v>124</v>
      </c>
      <c r="AW92" s="13" t="s">
        <v>33</v>
      </c>
      <c r="AX92" s="13" t="s">
        <v>80</v>
      </c>
      <c r="AY92" s="231" t="s">
        <v>125</v>
      </c>
    </row>
    <row r="93" s="2" customFormat="1" ht="33" customHeight="1">
      <c r="A93" s="38"/>
      <c r="B93" s="39"/>
      <c r="C93" s="233" t="s">
        <v>130</v>
      </c>
      <c r="D93" s="273" t="s">
        <v>321</v>
      </c>
      <c r="E93" s="235" t="s">
        <v>984</v>
      </c>
      <c r="F93" s="236" t="s">
        <v>985</v>
      </c>
      <c r="G93" s="237" t="s">
        <v>122</v>
      </c>
      <c r="H93" s="238">
        <v>13000</v>
      </c>
      <c r="I93" s="239"/>
      <c r="J93" s="240">
        <f>ROUND(I93*H93,2)</f>
        <v>0</v>
      </c>
      <c r="K93" s="236" t="s">
        <v>986</v>
      </c>
      <c r="L93" s="241"/>
      <c r="M93" s="242" t="s">
        <v>19</v>
      </c>
      <c r="N93" s="243" t="s">
        <v>43</v>
      </c>
      <c r="O93" s="84"/>
      <c r="P93" s="191">
        <f>O93*H93</f>
        <v>0</v>
      </c>
      <c r="Q93" s="191">
        <v>0</v>
      </c>
      <c r="R93" s="191">
        <f>Q93*H93</f>
        <v>0</v>
      </c>
      <c r="S93" s="191">
        <v>0</v>
      </c>
      <c r="T93" s="192">
        <f>S93*H93</f>
        <v>0</v>
      </c>
      <c r="U93" s="38"/>
      <c r="V93" s="38"/>
      <c r="W93" s="38"/>
      <c r="X93" s="38"/>
      <c r="Y93" s="38"/>
      <c r="Z93" s="38"/>
      <c r="AA93" s="38"/>
      <c r="AB93" s="38"/>
      <c r="AC93" s="38"/>
      <c r="AD93" s="38"/>
      <c r="AE93" s="38"/>
      <c r="AR93" s="193" t="s">
        <v>749</v>
      </c>
      <c r="AT93" s="193" t="s">
        <v>321</v>
      </c>
      <c r="AU93" s="193" t="s">
        <v>72</v>
      </c>
      <c r="AY93" s="17" t="s">
        <v>125</v>
      </c>
      <c r="BE93" s="194">
        <f>IF(N93="základní",J93,0)</f>
        <v>0</v>
      </c>
      <c r="BF93" s="194">
        <f>IF(N93="snížená",J93,0)</f>
        <v>0</v>
      </c>
      <c r="BG93" s="194">
        <f>IF(N93="zákl. přenesená",J93,0)</f>
        <v>0</v>
      </c>
      <c r="BH93" s="194">
        <f>IF(N93="sníž. přenesená",J93,0)</f>
        <v>0</v>
      </c>
      <c r="BI93" s="194">
        <f>IF(N93="nulová",J93,0)</f>
        <v>0</v>
      </c>
      <c r="BJ93" s="17" t="s">
        <v>80</v>
      </c>
      <c r="BK93" s="194">
        <f>ROUND(I93*H93,2)</f>
        <v>0</v>
      </c>
      <c r="BL93" s="17" t="s">
        <v>458</v>
      </c>
      <c r="BM93" s="193" t="s">
        <v>134</v>
      </c>
    </row>
    <row r="94" s="2" customFormat="1">
      <c r="A94" s="38"/>
      <c r="B94" s="39"/>
      <c r="C94" s="40"/>
      <c r="D94" s="195" t="s">
        <v>126</v>
      </c>
      <c r="E94" s="40"/>
      <c r="F94" s="196" t="s">
        <v>985</v>
      </c>
      <c r="G94" s="40"/>
      <c r="H94" s="40"/>
      <c r="I94" s="197"/>
      <c r="J94" s="40"/>
      <c r="K94" s="40"/>
      <c r="L94" s="44"/>
      <c r="M94" s="198"/>
      <c r="N94" s="199"/>
      <c r="O94" s="84"/>
      <c r="P94" s="84"/>
      <c r="Q94" s="84"/>
      <c r="R94" s="84"/>
      <c r="S94" s="84"/>
      <c r="T94" s="85"/>
      <c r="U94" s="38"/>
      <c r="V94" s="38"/>
      <c r="W94" s="38"/>
      <c r="X94" s="38"/>
      <c r="Y94" s="38"/>
      <c r="Z94" s="38"/>
      <c r="AA94" s="38"/>
      <c r="AB94" s="38"/>
      <c r="AC94" s="38"/>
      <c r="AD94" s="38"/>
      <c r="AE94" s="38"/>
      <c r="AT94" s="17" t="s">
        <v>126</v>
      </c>
      <c r="AU94" s="17" t="s">
        <v>72</v>
      </c>
    </row>
    <row r="95" s="11" customFormat="1">
      <c r="A95" s="11"/>
      <c r="B95" s="200"/>
      <c r="C95" s="201"/>
      <c r="D95" s="195" t="s">
        <v>135</v>
      </c>
      <c r="E95" s="202" t="s">
        <v>19</v>
      </c>
      <c r="F95" s="203" t="s">
        <v>987</v>
      </c>
      <c r="G95" s="201"/>
      <c r="H95" s="204">
        <v>13000</v>
      </c>
      <c r="I95" s="205"/>
      <c r="J95" s="201"/>
      <c r="K95" s="201"/>
      <c r="L95" s="206"/>
      <c r="M95" s="207"/>
      <c r="N95" s="208"/>
      <c r="O95" s="208"/>
      <c r="P95" s="208"/>
      <c r="Q95" s="208"/>
      <c r="R95" s="208"/>
      <c r="S95" s="208"/>
      <c r="T95" s="209"/>
      <c r="U95" s="11"/>
      <c r="V95" s="11"/>
      <c r="W95" s="11"/>
      <c r="X95" s="11"/>
      <c r="Y95" s="11"/>
      <c r="Z95" s="11"/>
      <c r="AA95" s="11"/>
      <c r="AB95" s="11"/>
      <c r="AC95" s="11"/>
      <c r="AD95" s="11"/>
      <c r="AE95" s="11"/>
      <c r="AT95" s="210" t="s">
        <v>135</v>
      </c>
      <c r="AU95" s="210" t="s">
        <v>72</v>
      </c>
      <c r="AV95" s="11" t="s">
        <v>82</v>
      </c>
      <c r="AW95" s="11" t="s">
        <v>33</v>
      </c>
      <c r="AX95" s="11" t="s">
        <v>72</v>
      </c>
      <c r="AY95" s="210" t="s">
        <v>125</v>
      </c>
    </row>
    <row r="96" s="13" customFormat="1">
      <c r="A96" s="13"/>
      <c r="B96" s="221"/>
      <c r="C96" s="222"/>
      <c r="D96" s="195" t="s">
        <v>135</v>
      </c>
      <c r="E96" s="223" t="s">
        <v>19</v>
      </c>
      <c r="F96" s="224" t="s">
        <v>141</v>
      </c>
      <c r="G96" s="222"/>
      <c r="H96" s="225">
        <v>13000</v>
      </c>
      <c r="I96" s="226"/>
      <c r="J96" s="222"/>
      <c r="K96" s="222"/>
      <c r="L96" s="227"/>
      <c r="M96" s="228"/>
      <c r="N96" s="229"/>
      <c r="O96" s="229"/>
      <c r="P96" s="229"/>
      <c r="Q96" s="229"/>
      <c r="R96" s="229"/>
      <c r="S96" s="229"/>
      <c r="T96" s="230"/>
      <c r="U96" s="13"/>
      <c r="V96" s="13"/>
      <c r="W96" s="13"/>
      <c r="X96" s="13"/>
      <c r="Y96" s="13"/>
      <c r="Z96" s="13"/>
      <c r="AA96" s="13"/>
      <c r="AB96" s="13"/>
      <c r="AC96" s="13"/>
      <c r="AD96" s="13"/>
      <c r="AE96" s="13"/>
      <c r="AT96" s="231" t="s">
        <v>135</v>
      </c>
      <c r="AU96" s="231" t="s">
        <v>72</v>
      </c>
      <c r="AV96" s="13" t="s">
        <v>124</v>
      </c>
      <c r="AW96" s="13" t="s">
        <v>33</v>
      </c>
      <c r="AX96" s="13" t="s">
        <v>80</v>
      </c>
      <c r="AY96" s="231" t="s">
        <v>125</v>
      </c>
    </row>
    <row r="97" s="2" customFormat="1" ht="33" customHeight="1">
      <c r="A97" s="38"/>
      <c r="B97" s="39"/>
      <c r="C97" s="233" t="s">
        <v>124</v>
      </c>
      <c r="D97" s="273" t="s">
        <v>321</v>
      </c>
      <c r="E97" s="235" t="s">
        <v>984</v>
      </c>
      <c r="F97" s="236" t="s">
        <v>985</v>
      </c>
      <c r="G97" s="237" t="s">
        <v>122</v>
      </c>
      <c r="H97" s="238">
        <v>17</v>
      </c>
      <c r="I97" s="239"/>
      <c r="J97" s="240">
        <f>ROUND(I97*H97,2)</f>
        <v>0</v>
      </c>
      <c r="K97" s="236" t="s">
        <v>986</v>
      </c>
      <c r="L97" s="241"/>
      <c r="M97" s="242" t="s">
        <v>19</v>
      </c>
      <c r="N97" s="243" t="s">
        <v>43</v>
      </c>
      <c r="O97" s="84"/>
      <c r="P97" s="191">
        <f>O97*H97</f>
        <v>0</v>
      </c>
      <c r="Q97" s="191">
        <v>0</v>
      </c>
      <c r="R97" s="191">
        <f>Q97*H97</f>
        <v>0</v>
      </c>
      <c r="S97" s="191">
        <v>0</v>
      </c>
      <c r="T97" s="192">
        <f>S97*H97</f>
        <v>0</v>
      </c>
      <c r="U97" s="38"/>
      <c r="V97" s="38"/>
      <c r="W97" s="38"/>
      <c r="X97" s="38"/>
      <c r="Y97" s="38"/>
      <c r="Z97" s="38"/>
      <c r="AA97" s="38"/>
      <c r="AB97" s="38"/>
      <c r="AC97" s="38"/>
      <c r="AD97" s="38"/>
      <c r="AE97" s="38"/>
      <c r="AR97" s="193" t="s">
        <v>749</v>
      </c>
      <c r="AT97" s="193" t="s">
        <v>321</v>
      </c>
      <c r="AU97" s="193" t="s">
        <v>72</v>
      </c>
      <c r="AY97" s="17" t="s">
        <v>125</v>
      </c>
      <c r="BE97" s="194">
        <f>IF(N97="základní",J97,0)</f>
        <v>0</v>
      </c>
      <c r="BF97" s="194">
        <f>IF(N97="snížená",J97,0)</f>
        <v>0</v>
      </c>
      <c r="BG97" s="194">
        <f>IF(N97="zákl. přenesená",J97,0)</f>
        <v>0</v>
      </c>
      <c r="BH97" s="194">
        <f>IF(N97="sníž. přenesená",J97,0)</f>
        <v>0</v>
      </c>
      <c r="BI97" s="194">
        <f>IF(N97="nulová",J97,0)</f>
        <v>0</v>
      </c>
      <c r="BJ97" s="17" t="s">
        <v>80</v>
      </c>
      <c r="BK97" s="194">
        <f>ROUND(I97*H97,2)</f>
        <v>0</v>
      </c>
      <c r="BL97" s="17" t="s">
        <v>458</v>
      </c>
      <c r="BM97" s="193" t="s">
        <v>145</v>
      </c>
    </row>
    <row r="98" s="2" customFormat="1">
      <c r="A98" s="38"/>
      <c r="B98" s="39"/>
      <c r="C98" s="40"/>
      <c r="D98" s="195" t="s">
        <v>126</v>
      </c>
      <c r="E98" s="40"/>
      <c r="F98" s="196" t="s">
        <v>985</v>
      </c>
      <c r="G98" s="40"/>
      <c r="H98" s="40"/>
      <c r="I98" s="197"/>
      <c r="J98" s="40"/>
      <c r="K98" s="40"/>
      <c r="L98" s="44"/>
      <c r="M98" s="198"/>
      <c r="N98" s="199"/>
      <c r="O98" s="84"/>
      <c r="P98" s="84"/>
      <c r="Q98" s="84"/>
      <c r="R98" s="84"/>
      <c r="S98" s="84"/>
      <c r="T98" s="85"/>
      <c r="U98" s="38"/>
      <c r="V98" s="38"/>
      <c r="W98" s="38"/>
      <c r="X98" s="38"/>
      <c r="Y98" s="38"/>
      <c r="Z98" s="38"/>
      <c r="AA98" s="38"/>
      <c r="AB98" s="38"/>
      <c r="AC98" s="38"/>
      <c r="AD98" s="38"/>
      <c r="AE98" s="38"/>
      <c r="AT98" s="17" t="s">
        <v>126</v>
      </c>
      <c r="AU98" s="17" t="s">
        <v>72</v>
      </c>
    </row>
    <row r="99" s="11" customFormat="1">
      <c r="A99" s="11"/>
      <c r="B99" s="200"/>
      <c r="C99" s="201"/>
      <c r="D99" s="195" t="s">
        <v>135</v>
      </c>
      <c r="E99" s="202" t="s">
        <v>19</v>
      </c>
      <c r="F99" s="203" t="s">
        <v>988</v>
      </c>
      <c r="G99" s="201"/>
      <c r="H99" s="204">
        <v>17</v>
      </c>
      <c r="I99" s="205"/>
      <c r="J99" s="201"/>
      <c r="K99" s="201"/>
      <c r="L99" s="206"/>
      <c r="M99" s="207"/>
      <c r="N99" s="208"/>
      <c r="O99" s="208"/>
      <c r="P99" s="208"/>
      <c r="Q99" s="208"/>
      <c r="R99" s="208"/>
      <c r="S99" s="208"/>
      <c r="T99" s="209"/>
      <c r="U99" s="11"/>
      <c r="V99" s="11"/>
      <c r="W99" s="11"/>
      <c r="X99" s="11"/>
      <c r="Y99" s="11"/>
      <c r="Z99" s="11"/>
      <c r="AA99" s="11"/>
      <c r="AB99" s="11"/>
      <c r="AC99" s="11"/>
      <c r="AD99" s="11"/>
      <c r="AE99" s="11"/>
      <c r="AT99" s="210" t="s">
        <v>135</v>
      </c>
      <c r="AU99" s="210" t="s">
        <v>72</v>
      </c>
      <c r="AV99" s="11" t="s">
        <v>82</v>
      </c>
      <c r="AW99" s="11" t="s">
        <v>33</v>
      </c>
      <c r="AX99" s="11" t="s">
        <v>72</v>
      </c>
      <c r="AY99" s="210" t="s">
        <v>125</v>
      </c>
    </row>
    <row r="100" s="13" customFormat="1">
      <c r="A100" s="13"/>
      <c r="B100" s="221"/>
      <c r="C100" s="222"/>
      <c r="D100" s="195" t="s">
        <v>135</v>
      </c>
      <c r="E100" s="223" t="s">
        <v>19</v>
      </c>
      <c r="F100" s="224" t="s">
        <v>141</v>
      </c>
      <c r="G100" s="222"/>
      <c r="H100" s="225">
        <v>17</v>
      </c>
      <c r="I100" s="226"/>
      <c r="J100" s="222"/>
      <c r="K100" s="222"/>
      <c r="L100" s="227"/>
      <c r="M100" s="228"/>
      <c r="N100" s="229"/>
      <c r="O100" s="229"/>
      <c r="P100" s="229"/>
      <c r="Q100" s="229"/>
      <c r="R100" s="229"/>
      <c r="S100" s="229"/>
      <c r="T100" s="230"/>
      <c r="U100" s="13"/>
      <c r="V100" s="13"/>
      <c r="W100" s="13"/>
      <c r="X100" s="13"/>
      <c r="Y100" s="13"/>
      <c r="Z100" s="13"/>
      <c r="AA100" s="13"/>
      <c r="AB100" s="13"/>
      <c r="AC100" s="13"/>
      <c r="AD100" s="13"/>
      <c r="AE100" s="13"/>
      <c r="AT100" s="231" t="s">
        <v>135</v>
      </c>
      <c r="AU100" s="231" t="s">
        <v>72</v>
      </c>
      <c r="AV100" s="13" t="s">
        <v>124</v>
      </c>
      <c r="AW100" s="13" t="s">
        <v>33</v>
      </c>
      <c r="AX100" s="13" t="s">
        <v>80</v>
      </c>
      <c r="AY100" s="231" t="s">
        <v>125</v>
      </c>
    </row>
    <row r="101" s="2" customFormat="1" ht="24.15" customHeight="1">
      <c r="A101" s="38"/>
      <c r="B101" s="39"/>
      <c r="C101" s="233" t="s">
        <v>149</v>
      </c>
      <c r="D101" s="273" t="s">
        <v>321</v>
      </c>
      <c r="E101" s="235" t="s">
        <v>989</v>
      </c>
      <c r="F101" s="236" t="s">
        <v>990</v>
      </c>
      <c r="G101" s="237" t="s">
        <v>122</v>
      </c>
      <c r="H101" s="238">
        <v>8082</v>
      </c>
      <c r="I101" s="239"/>
      <c r="J101" s="240">
        <f>ROUND(I101*H101,2)</f>
        <v>0</v>
      </c>
      <c r="K101" s="236" t="s">
        <v>123</v>
      </c>
      <c r="L101" s="241"/>
      <c r="M101" s="242" t="s">
        <v>19</v>
      </c>
      <c r="N101" s="243" t="s">
        <v>43</v>
      </c>
      <c r="O101" s="84"/>
      <c r="P101" s="191">
        <f>O101*H101</f>
        <v>0</v>
      </c>
      <c r="Q101" s="191">
        <v>0</v>
      </c>
      <c r="R101" s="191">
        <f>Q101*H101</f>
        <v>0</v>
      </c>
      <c r="S101" s="191">
        <v>0</v>
      </c>
      <c r="T101" s="192">
        <f>S101*H101</f>
        <v>0</v>
      </c>
      <c r="U101" s="38"/>
      <c r="V101" s="38"/>
      <c r="W101" s="38"/>
      <c r="X101" s="38"/>
      <c r="Y101" s="38"/>
      <c r="Z101" s="38"/>
      <c r="AA101" s="38"/>
      <c r="AB101" s="38"/>
      <c r="AC101" s="38"/>
      <c r="AD101" s="38"/>
      <c r="AE101" s="38"/>
      <c r="AR101" s="193" t="s">
        <v>749</v>
      </c>
      <c r="AT101" s="193" t="s">
        <v>321</v>
      </c>
      <c r="AU101" s="193" t="s">
        <v>72</v>
      </c>
      <c r="AY101" s="17" t="s">
        <v>125</v>
      </c>
      <c r="BE101" s="194">
        <f>IF(N101="základní",J101,0)</f>
        <v>0</v>
      </c>
      <c r="BF101" s="194">
        <f>IF(N101="snížená",J101,0)</f>
        <v>0</v>
      </c>
      <c r="BG101" s="194">
        <f>IF(N101="zákl. přenesená",J101,0)</f>
        <v>0</v>
      </c>
      <c r="BH101" s="194">
        <f>IF(N101="sníž. přenesená",J101,0)</f>
        <v>0</v>
      </c>
      <c r="BI101" s="194">
        <f>IF(N101="nulová",J101,0)</f>
        <v>0</v>
      </c>
      <c r="BJ101" s="17" t="s">
        <v>80</v>
      </c>
      <c r="BK101" s="194">
        <f>ROUND(I101*H101,2)</f>
        <v>0</v>
      </c>
      <c r="BL101" s="17" t="s">
        <v>458</v>
      </c>
      <c r="BM101" s="193" t="s">
        <v>152</v>
      </c>
    </row>
    <row r="102" s="2" customFormat="1">
      <c r="A102" s="38"/>
      <c r="B102" s="39"/>
      <c r="C102" s="40"/>
      <c r="D102" s="195" t="s">
        <v>126</v>
      </c>
      <c r="E102" s="40"/>
      <c r="F102" s="196" t="s">
        <v>990</v>
      </c>
      <c r="G102" s="40"/>
      <c r="H102" s="40"/>
      <c r="I102" s="197"/>
      <c r="J102" s="40"/>
      <c r="K102" s="40"/>
      <c r="L102" s="44"/>
      <c r="M102" s="198"/>
      <c r="N102" s="199"/>
      <c r="O102" s="84"/>
      <c r="P102" s="84"/>
      <c r="Q102" s="84"/>
      <c r="R102" s="84"/>
      <c r="S102" s="84"/>
      <c r="T102" s="85"/>
      <c r="U102" s="38"/>
      <c r="V102" s="38"/>
      <c r="W102" s="38"/>
      <c r="X102" s="38"/>
      <c r="Y102" s="38"/>
      <c r="Z102" s="38"/>
      <c r="AA102" s="38"/>
      <c r="AB102" s="38"/>
      <c r="AC102" s="38"/>
      <c r="AD102" s="38"/>
      <c r="AE102" s="38"/>
      <c r="AT102" s="17" t="s">
        <v>126</v>
      </c>
      <c r="AU102" s="17" t="s">
        <v>72</v>
      </c>
    </row>
    <row r="103" s="11" customFormat="1">
      <c r="A103" s="11"/>
      <c r="B103" s="200"/>
      <c r="C103" s="201"/>
      <c r="D103" s="195" t="s">
        <v>135</v>
      </c>
      <c r="E103" s="202" t="s">
        <v>19</v>
      </c>
      <c r="F103" s="203" t="s">
        <v>991</v>
      </c>
      <c r="G103" s="201"/>
      <c r="H103" s="204">
        <v>8082</v>
      </c>
      <c r="I103" s="205"/>
      <c r="J103" s="201"/>
      <c r="K103" s="201"/>
      <c r="L103" s="206"/>
      <c r="M103" s="207"/>
      <c r="N103" s="208"/>
      <c r="O103" s="208"/>
      <c r="P103" s="208"/>
      <c r="Q103" s="208"/>
      <c r="R103" s="208"/>
      <c r="S103" s="208"/>
      <c r="T103" s="209"/>
      <c r="U103" s="11"/>
      <c r="V103" s="11"/>
      <c r="W103" s="11"/>
      <c r="X103" s="11"/>
      <c r="Y103" s="11"/>
      <c r="Z103" s="11"/>
      <c r="AA103" s="11"/>
      <c r="AB103" s="11"/>
      <c r="AC103" s="11"/>
      <c r="AD103" s="11"/>
      <c r="AE103" s="11"/>
      <c r="AT103" s="210" t="s">
        <v>135</v>
      </c>
      <c r="AU103" s="210" t="s">
        <v>72</v>
      </c>
      <c r="AV103" s="11" t="s">
        <v>82</v>
      </c>
      <c r="AW103" s="11" t="s">
        <v>33</v>
      </c>
      <c r="AX103" s="11" t="s">
        <v>72</v>
      </c>
      <c r="AY103" s="210" t="s">
        <v>125</v>
      </c>
    </row>
    <row r="104" s="13" customFormat="1">
      <c r="A104" s="13"/>
      <c r="B104" s="221"/>
      <c r="C104" s="222"/>
      <c r="D104" s="195" t="s">
        <v>135</v>
      </c>
      <c r="E104" s="223" t="s">
        <v>19</v>
      </c>
      <c r="F104" s="224" t="s">
        <v>141</v>
      </c>
      <c r="G104" s="222"/>
      <c r="H104" s="225">
        <v>8082</v>
      </c>
      <c r="I104" s="226"/>
      <c r="J104" s="222"/>
      <c r="K104" s="222"/>
      <c r="L104" s="227"/>
      <c r="M104" s="228"/>
      <c r="N104" s="229"/>
      <c r="O104" s="229"/>
      <c r="P104" s="229"/>
      <c r="Q104" s="229"/>
      <c r="R104" s="229"/>
      <c r="S104" s="229"/>
      <c r="T104" s="230"/>
      <c r="U104" s="13"/>
      <c r="V104" s="13"/>
      <c r="W104" s="13"/>
      <c r="X104" s="13"/>
      <c r="Y104" s="13"/>
      <c r="Z104" s="13"/>
      <c r="AA104" s="13"/>
      <c r="AB104" s="13"/>
      <c r="AC104" s="13"/>
      <c r="AD104" s="13"/>
      <c r="AE104" s="13"/>
      <c r="AT104" s="231" t="s">
        <v>135</v>
      </c>
      <c r="AU104" s="231" t="s">
        <v>72</v>
      </c>
      <c r="AV104" s="13" t="s">
        <v>124</v>
      </c>
      <c r="AW104" s="13" t="s">
        <v>33</v>
      </c>
      <c r="AX104" s="13" t="s">
        <v>80</v>
      </c>
      <c r="AY104" s="231" t="s">
        <v>125</v>
      </c>
    </row>
    <row r="105" s="2" customFormat="1" ht="24.15" customHeight="1">
      <c r="A105" s="38"/>
      <c r="B105" s="39"/>
      <c r="C105" s="233" t="s">
        <v>134</v>
      </c>
      <c r="D105" s="273" t="s">
        <v>321</v>
      </c>
      <c r="E105" s="235" t="s">
        <v>992</v>
      </c>
      <c r="F105" s="236" t="s">
        <v>993</v>
      </c>
      <c r="G105" s="237" t="s">
        <v>122</v>
      </c>
      <c r="H105" s="238">
        <v>17840</v>
      </c>
      <c r="I105" s="239"/>
      <c r="J105" s="240">
        <f>ROUND(I105*H105,2)</f>
        <v>0</v>
      </c>
      <c r="K105" s="236" t="s">
        <v>976</v>
      </c>
      <c r="L105" s="241"/>
      <c r="M105" s="242" t="s">
        <v>19</v>
      </c>
      <c r="N105" s="243" t="s">
        <v>43</v>
      </c>
      <c r="O105" s="84"/>
      <c r="P105" s="191">
        <f>O105*H105</f>
        <v>0</v>
      </c>
      <c r="Q105" s="191">
        <v>0</v>
      </c>
      <c r="R105" s="191">
        <f>Q105*H105</f>
        <v>0</v>
      </c>
      <c r="S105" s="191">
        <v>0</v>
      </c>
      <c r="T105" s="192">
        <f>S105*H105</f>
        <v>0</v>
      </c>
      <c r="U105" s="38"/>
      <c r="V105" s="38"/>
      <c r="W105" s="38"/>
      <c r="X105" s="38"/>
      <c r="Y105" s="38"/>
      <c r="Z105" s="38"/>
      <c r="AA105" s="38"/>
      <c r="AB105" s="38"/>
      <c r="AC105" s="38"/>
      <c r="AD105" s="38"/>
      <c r="AE105" s="38"/>
      <c r="AR105" s="193" t="s">
        <v>749</v>
      </c>
      <c r="AT105" s="193" t="s">
        <v>321</v>
      </c>
      <c r="AU105" s="193" t="s">
        <v>72</v>
      </c>
      <c r="AY105" s="17" t="s">
        <v>125</v>
      </c>
      <c r="BE105" s="194">
        <f>IF(N105="základní",J105,0)</f>
        <v>0</v>
      </c>
      <c r="BF105" s="194">
        <f>IF(N105="snížená",J105,0)</f>
        <v>0</v>
      </c>
      <c r="BG105" s="194">
        <f>IF(N105="zákl. přenesená",J105,0)</f>
        <v>0</v>
      </c>
      <c r="BH105" s="194">
        <f>IF(N105="sníž. přenesená",J105,0)</f>
        <v>0</v>
      </c>
      <c r="BI105" s="194">
        <f>IF(N105="nulová",J105,0)</f>
        <v>0</v>
      </c>
      <c r="BJ105" s="17" t="s">
        <v>80</v>
      </c>
      <c r="BK105" s="194">
        <f>ROUND(I105*H105,2)</f>
        <v>0</v>
      </c>
      <c r="BL105" s="17" t="s">
        <v>458</v>
      </c>
      <c r="BM105" s="193" t="s">
        <v>156</v>
      </c>
    </row>
    <row r="106" s="2" customFormat="1">
      <c r="A106" s="38"/>
      <c r="B106" s="39"/>
      <c r="C106" s="40"/>
      <c r="D106" s="195" t="s">
        <v>126</v>
      </c>
      <c r="E106" s="40"/>
      <c r="F106" s="196" t="s">
        <v>993</v>
      </c>
      <c r="G106" s="40"/>
      <c r="H106" s="40"/>
      <c r="I106" s="197"/>
      <c r="J106" s="40"/>
      <c r="K106" s="40"/>
      <c r="L106" s="44"/>
      <c r="M106" s="198"/>
      <c r="N106" s="199"/>
      <c r="O106" s="84"/>
      <c r="P106" s="84"/>
      <c r="Q106" s="84"/>
      <c r="R106" s="84"/>
      <c r="S106" s="84"/>
      <c r="T106" s="85"/>
      <c r="U106" s="38"/>
      <c r="V106" s="38"/>
      <c r="W106" s="38"/>
      <c r="X106" s="38"/>
      <c r="Y106" s="38"/>
      <c r="Z106" s="38"/>
      <c r="AA106" s="38"/>
      <c r="AB106" s="38"/>
      <c r="AC106" s="38"/>
      <c r="AD106" s="38"/>
      <c r="AE106" s="38"/>
      <c r="AT106" s="17" t="s">
        <v>126</v>
      </c>
      <c r="AU106" s="17" t="s">
        <v>72</v>
      </c>
    </row>
    <row r="107" s="11" customFormat="1">
      <c r="A107" s="11"/>
      <c r="B107" s="200"/>
      <c r="C107" s="201"/>
      <c r="D107" s="195" t="s">
        <v>135</v>
      </c>
      <c r="E107" s="202" t="s">
        <v>19</v>
      </c>
      <c r="F107" s="203" t="s">
        <v>994</v>
      </c>
      <c r="G107" s="201"/>
      <c r="H107" s="204">
        <v>150</v>
      </c>
      <c r="I107" s="205"/>
      <c r="J107" s="201"/>
      <c r="K107" s="201"/>
      <c r="L107" s="206"/>
      <c r="M107" s="207"/>
      <c r="N107" s="208"/>
      <c r="O107" s="208"/>
      <c r="P107" s="208"/>
      <c r="Q107" s="208"/>
      <c r="R107" s="208"/>
      <c r="S107" s="208"/>
      <c r="T107" s="209"/>
      <c r="U107" s="11"/>
      <c r="V107" s="11"/>
      <c r="W107" s="11"/>
      <c r="X107" s="11"/>
      <c r="Y107" s="11"/>
      <c r="Z107" s="11"/>
      <c r="AA107" s="11"/>
      <c r="AB107" s="11"/>
      <c r="AC107" s="11"/>
      <c r="AD107" s="11"/>
      <c r="AE107" s="11"/>
      <c r="AT107" s="210" t="s">
        <v>135</v>
      </c>
      <c r="AU107" s="210" t="s">
        <v>72</v>
      </c>
      <c r="AV107" s="11" t="s">
        <v>82</v>
      </c>
      <c r="AW107" s="11" t="s">
        <v>33</v>
      </c>
      <c r="AX107" s="11" t="s">
        <v>72</v>
      </c>
      <c r="AY107" s="210" t="s">
        <v>125</v>
      </c>
    </row>
    <row r="108" s="11" customFormat="1">
      <c r="A108" s="11"/>
      <c r="B108" s="200"/>
      <c r="C108" s="201"/>
      <c r="D108" s="195" t="s">
        <v>135</v>
      </c>
      <c r="E108" s="202" t="s">
        <v>19</v>
      </c>
      <c r="F108" s="203" t="s">
        <v>995</v>
      </c>
      <c r="G108" s="201"/>
      <c r="H108" s="204">
        <v>1000</v>
      </c>
      <c r="I108" s="205"/>
      <c r="J108" s="201"/>
      <c r="K108" s="201"/>
      <c r="L108" s="206"/>
      <c r="M108" s="207"/>
      <c r="N108" s="208"/>
      <c r="O108" s="208"/>
      <c r="P108" s="208"/>
      <c r="Q108" s="208"/>
      <c r="R108" s="208"/>
      <c r="S108" s="208"/>
      <c r="T108" s="209"/>
      <c r="U108" s="11"/>
      <c r="V108" s="11"/>
      <c r="W108" s="11"/>
      <c r="X108" s="11"/>
      <c r="Y108" s="11"/>
      <c r="Z108" s="11"/>
      <c r="AA108" s="11"/>
      <c r="AB108" s="11"/>
      <c r="AC108" s="11"/>
      <c r="AD108" s="11"/>
      <c r="AE108" s="11"/>
      <c r="AT108" s="210" t="s">
        <v>135</v>
      </c>
      <c r="AU108" s="210" t="s">
        <v>72</v>
      </c>
      <c r="AV108" s="11" t="s">
        <v>82</v>
      </c>
      <c r="AW108" s="11" t="s">
        <v>33</v>
      </c>
      <c r="AX108" s="11" t="s">
        <v>72</v>
      </c>
      <c r="AY108" s="210" t="s">
        <v>125</v>
      </c>
    </row>
    <row r="109" s="11" customFormat="1">
      <c r="A109" s="11"/>
      <c r="B109" s="200"/>
      <c r="C109" s="201"/>
      <c r="D109" s="195" t="s">
        <v>135</v>
      </c>
      <c r="E109" s="202" t="s">
        <v>19</v>
      </c>
      <c r="F109" s="203" t="s">
        <v>996</v>
      </c>
      <c r="G109" s="201"/>
      <c r="H109" s="204">
        <v>1600</v>
      </c>
      <c r="I109" s="205"/>
      <c r="J109" s="201"/>
      <c r="K109" s="201"/>
      <c r="L109" s="206"/>
      <c r="M109" s="207"/>
      <c r="N109" s="208"/>
      <c r="O109" s="208"/>
      <c r="P109" s="208"/>
      <c r="Q109" s="208"/>
      <c r="R109" s="208"/>
      <c r="S109" s="208"/>
      <c r="T109" s="209"/>
      <c r="U109" s="11"/>
      <c r="V109" s="11"/>
      <c r="W109" s="11"/>
      <c r="X109" s="11"/>
      <c r="Y109" s="11"/>
      <c r="Z109" s="11"/>
      <c r="AA109" s="11"/>
      <c r="AB109" s="11"/>
      <c r="AC109" s="11"/>
      <c r="AD109" s="11"/>
      <c r="AE109" s="11"/>
      <c r="AT109" s="210" t="s">
        <v>135</v>
      </c>
      <c r="AU109" s="210" t="s">
        <v>72</v>
      </c>
      <c r="AV109" s="11" t="s">
        <v>82</v>
      </c>
      <c r="AW109" s="11" t="s">
        <v>33</v>
      </c>
      <c r="AX109" s="11" t="s">
        <v>72</v>
      </c>
      <c r="AY109" s="210" t="s">
        <v>125</v>
      </c>
    </row>
    <row r="110" s="11" customFormat="1">
      <c r="A110" s="11"/>
      <c r="B110" s="200"/>
      <c r="C110" s="201"/>
      <c r="D110" s="195" t="s">
        <v>135</v>
      </c>
      <c r="E110" s="202" t="s">
        <v>19</v>
      </c>
      <c r="F110" s="203" t="s">
        <v>997</v>
      </c>
      <c r="G110" s="201"/>
      <c r="H110" s="204">
        <v>700</v>
      </c>
      <c r="I110" s="205"/>
      <c r="J110" s="201"/>
      <c r="K110" s="201"/>
      <c r="L110" s="206"/>
      <c r="M110" s="207"/>
      <c r="N110" s="208"/>
      <c r="O110" s="208"/>
      <c r="P110" s="208"/>
      <c r="Q110" s="208"/>
      <c r="R110" s="208"/>
      <c r="S110" s="208"/>
      <c r="T110" s="209"/>
      <c r="U110" s="11"/>
      <c r="V110" s="11"/>
      <c r="W110" s="11"/>
      <c r="X110" s="11"/>
      <c r="Y110" s="11"/>
      <c r="Z110" s="11"/>
      <c r="AA110" s="11"/>
      <c r="AB110" s="11"/>
      <c r="AC110" s="11"/>
      <c r="AD110" s="11"/>
      <c r="AE110" s="11"/>
      <c r="AT110" s="210" t="s">
        <v>135</v>
      </c>
      <c r="AU110" s="210" t="s">
        <v>72</v>
      </c>
      <c r="AV110" s="11" t="s">
        <v>82</v>
      </c>
      <c r="AW110" s="11" t="s">
        <v>33</v>
      </c>
      <c r="AX110" s="11" t="s">
        <v>72</v>
      </c>
      <c r="AY110" s="210" t="s">
        <v>125</v>
      </c>
    </row>
    <row r="111" s="11" customFormat="1">
      <c r="A111" s="11"/>
      <c r="B111" s="200"/>
      <c r="C111" s="201"/>
      <c r="D111" s="195" t="s">
        <v>135</v>
      </c>
      <c r="E111" s="202" t="s">
        <v>19</v>
      </c>
      <c r="F111" s="203" t="s">
        <v>998</v>
      </c>
      <c r="G111" s="201"/>
      <c r="H111" s="204">
        <v>400</v>
      </c>
      <c r="I111" s="205"/>
      <c r="J111" s="201"/>
      <c r="K111" s="201"/>
      <c r="L111" s="206"/>
      <c r="M111" s="207"/>
      <c r="N111" s="208"/>
      <c r="O111" s="208"/>
      <c r="P111" s="208"/>
      <c r="Q111" s="208"/>
      <c r="R111" s="208"/>
      <c r="S111" s="208"/>
      <c r="T111" s="209"/>
      <c r="U111" s="11"/>
      <c r="V111" s="11"/>
      <c r="W111" s="11"/>
      <c r="X111" s="11"/>
      <c r="Y111" s="11"/>
      <c r="Z111" s="11"/>
      <c r="AA111" s="11"/>
      <c r="AB111" s="11"/>
      <c r="AC111" s="11"/>
      <c r="AD111" s="11"/>
      <c r="AE111" s="11"/>
      <c r="AT111" s="210" t="s">
        <v>135</v>
      </c>
      <c r="AU111" s="210" t="s">
        <v>72</v>
      </c>
      <c r="AV111" s="11" t="s">
        <v>82</v>
      </c>
      <c r="AW111" s="11" t="s">
        <v>33</v>
      </c>
      <c r="AX111" s="11" t="s">
        <v>72</v>
      </c>
      <c r="AY111" s="210" t="s">
        <v>125</v>
      </c>
    </row>
    <row r="112" s="11" customFormat="1">
      <c r="A112" s="11"/>
      <c r="B112" s="200"/>
      <c r="C112" s="201"/>
      <c r="D112" s="195" t="s">
        <v>135</v>
      </c>
      <c r="E112" s="202" t="s">
        <v>19</v>
      </c>
      <c r="F112" s="203" t="s">
        <v>999</v>
      </c>
      <c r="G112" s="201"/>
      <c r="H112" s="204">
        <v>2200</v>
      </c>
      <c r="I112" s="205"/>
      <c r="J112" s="201"/>
      <c r="K112" s="201"/>
      <c r="L112" s="206"/>
      <c r="M112" s="207"/>
      <c r="N112" s="208"/>
      <c r="O112" s="208"/>
      <c r="P112" s="208"/>
      <c r="Q112" s="208"/>
      <c r="R112" s="208"/>
      <c r="S112" s="208"/>
      <c r="T112" s="209"/>
      <c r="U112" s="11"/>
      <c r="V112" s="11"/>
      <c r="W112" s="11"/>
      <c r="X112" s="11"/>
      <c r="Y112" s="11"/>
      <c r="Z112" s="11"/>
      <c r="AA112" s="11"/>
      <c r="AB112" s="11"/>
      <c r="AC112" s="11"/>
      <c r="AD112" s="11"/>
      <c r="AE112" s="11"/>
      <c r="AT112" s="210" t="s">
        <v>135</v>
      </c>
      <c r="AU112" s="210" t="s">
        <v>72</v>
      </c>
      <c r="AV112" s="11" t="s">
        <v>82</v>
      </c>
      <c r="AW112" s="11" t="s">
        <v>33</v>
      </c>
      <c r="AX112" s="11" t="s">
        <v>72</v>
      </c>
      <c r="AY112" s="210" t="s">
        <v>125</v>
      </c>
    </row>
    <row r="113" s="11" customFormat="1">
      <c r="A113" s="11"/>
      <c r="B113" s="200"/>
      <c r="C113" s="201"/>
      <c r="D113" s="195" t="s">
        <v>135</v>
      </c>
      <c r="E113" s="202" t="s">
        <v>19</v>
      </c>
      <c r="F113" s="203" t="s">
        <v>1000</v>
      </c>
      <c r="G113" s="201"/>
      <c r="H113" s="204">
        <v>2600</v>
      </c>
      <c r="I113" s="205"/>
      <c r="J113" s="201"/>
      <c r="K113" s="201"/>
      <c r="L113" s="206"/>
      <c r="M113" s="207"/>
      <c r="N113" s="208"/>
      <c r="O113" s="208"/>
      <c r="P113" s="208"/>
      <c r="Q113" s="208"/>
      <c r="R113" s="208"/>
      <c r="S113" s="208"/>
      <c r="T113" s="209"/>
      <c r="U113" s="11"/>
      <c r="V113" s="11"/>
      <c r="W113" s="11"/>
      <c r="X113" s="11"/>
      <c r="Y113" s="11"/>
      <c r="Z113" s="11"/>
      <c r="AA113" s="11"/>
      <c r="AB113" s="11"/>
      <c r="AC113" s="11"/>
      <c r="AD113" s="11"/>
      <c r="AE113" s="11"/>
      <c r="AT113" s="210" t="s">
        <v>135</v>
      </c>
      <c r="AU113" s="210" t="s">
        <v>72</v>
      </c>
      <c r="AV113" s="11" t="s">
        <v>82</v>
      </c>
      <c r="AW113" s="11" t="s">
        <v>33</v>
      </c>
      <c r="AX113" s="11" t="s">
        <v>72</v>
      </c>
      <c r="AY113" s="210" t="s">
        <v>125</v>
      </c>
    </row>
    <row r="114" s="11" customFormat="1">
      <c r="A114" s="11"/>
      <c r="B114" s="200"/>
      <c r="C114" s="201"/>
      <c r="D114" s="195" t="s">
        <v>135</v>
      </c>
      <c r="E114" s="202" t="s">
        <v>19</v>
      </c>
      <c r="F114" s="203" t="s">
        <v>1001</v>
      </c>
      <c r="G114" s="201"/>
      <c r="H114" s="204">
        <v>500</v>
      </c>
      <c r="I114" s="205"/>
      <c r="J114" s="201"/>
      <c r="K114" s="201"/>
      <c r="L114" s="206"/>
      <c r="M114" s="207"/>
      <c r="N114" s="208"/>
      <c r="O114" s="208"/>
      <c r="P114" s="208"/>
      <c r="Q114" s="208"/>
      <c r="R114" s="208"/>
      <c r="S114" s="208"/>
      <c r="T114" s="209"/>
      <c r="U114" s="11"/>
      <c r="V114" s="11"/>
      <c r="W114" s="11"/>
      <c r="X114" s="11"/>
      <c r="Y114" s="11"/>
      <c r="Z114" s="11"/>
      <c r="AA114" s="11"/>
      <c r="AB114" s="11"/>
      <c r="AC114" s="11"/>
      <c r="AD114" s="11"/>
      <c r="AE114" s="11"/>
      <c r="AT114" s="210" t="s">
        <v>135</v>
      </c>
      <c r="AU114" s="210" t="s">
        <v>72</v>
      </c>
      <c r="AV114" s="11" t="s">
        <v>82</v>
      </c>
      <c r="AW114" s="11" t="s">
        <v>33</v>
      </c>
      <c r="AX114" s="11" t="s">
        <v>72</v>
      </c>
      <c r="AY114" s="210" t="s">
        <v>125</v>
      </c>
    </row>
    <row r="115" s="11" customFormat="1">
      <c r="A115" s="11"/>
      <c r="B115" s="200"/>
      <c r="C115" s="201"/>
      <c r="D115" s="195" t="s">
        <v>135</v>
      </c>
      <c r="E115" s="202" t="s">
        <v>19</v>
      </c>
      <c r="F115" s="203" t="s">
        <v>1002</v>
      </c>
      <c r="G115" s="201"/>
      <c r="H115" s="204">
        <v>400</v>
      </c>
      <c r="I115" s="205"/>
      <c r="J115" s="201"/>
      <c r="K115" s="201"/>
      <c r="L115" s="206"/>
      <c r="M115" s="207"/>
      <c r="N115" s="208"/>
      <c r="O115" s="208"/>
      <c r="P115" s="208"/>
      <c r="Q115" s="208"/>
      <c r="R115" s="208"/>
      <c r="S115" s="208"/>
      <c r="T115" s="209"/>
      <c r="U115" s="11"/>
      <c r="V115" s="11"/>
      <c r="W115" s="11"/>
      <c r="X115" s="11"/>
      <c r="Y115" s="11"/>
      <c r="Z115" s="11"/>
      <c r="AA115" s="11"/>
      <c r="AB115" s="11"/>
      <c r="AC115" s="11"/>
      <c r="AD115" s="11"/>
      <c r="AE115" s="11"/>
      <c r="AT115" s="210" t="s">
        <v>135</v>
      </c>
      <c r="AU115" s="210" t="s">
        <v>72</v>
      </c>
      <c r="AV115" s="11" t="s">
        <v>82</v>
      </c>
      <c r="AW115" s="11" t="s">
        <v>33</v>
      </c>
      <c r="AX115" s="11" t="s">
        <v>72</v>
      </c>
      <c r="AY115" s="210" t="s">
        <v>125</v>
      </c>
    </row>
    <row r="116" s="11" customFormat="1">
      <c r="A116" s="11"/>
      <c r="B116" s="200"/>
      <c r="C116" s="201"/>
      <c r="D116" s="195" t="s">
        <v>135</v>
      </c>
      <c r="E116" s="202" t="s">
        <v>19</v>
      </c>
      <c r="F116" s="203" t="s">
        <v>1003</v>
      </c>
      <c r="G116" s="201"/>
      <c r="H116" s="204">
        <v>2400</v>
      </c>
      <c r="I116" s="205"/>
      <c r="J116" s="201"/>
      <c r="K116" s="201"/>
      <c r="L116" s="206"/>
      <c r="M116" s="207"/>
      <c r="N116" s="208"/>
      <c r="O116" s="208"/>
      <c r="P116" s="208"/>
      <c r="Q116" s="208"/>
      <c r="R116" s="208"/>
      <c r="S116" s="208"/>
      <c r="T116" s="209"/>
      <c r="U116" s="11"/>
      <c r="V116" s="11"/>
      <c r="W116" s="11"/>
      <c r="X116" s="11"/>
      <c r="Y116" s="11"/>
      <c r="Z116" s="11"/>
      <c r="AA116" s="11"/>
      <c r="AB116" s="11"/>
      <c r="AC116" s="11"/>
      <c r="AD116" s="11"/>
      <c r="AE116" s="11"/>
      <c r="AT116" s="210" t="s">
        <v>135</v>
      </c>
      <c r="AU116" s="210" t="s">
        <v>72</v>
      </c>
      <c r="AV116" s="11" t="s">
        <v>82</v>
      </c>
      <c r="AW116" s="11" t="s">
        <v>33</v>
      </c>
      <c r="AX116" s="11" t="s">
        <v>72</v>
      </c>
      <c r="AY116" s="210" t="s">
        <v>125</v>
      </c>
    </row>
    <row r="117" s="11" customFormat="1">
      <c r="A117" s="11"/>
      <c r="B117" s="200"/>
      <c r="C117" s="201"/>
      <c r="D117" s="195" t="s">
        <v>135</v>
      </c>
      <c r="E117" s="202" t="s">
        <v>19</v>
      </c>
      <c r="F117" s="203" t="s">
        <v>1004</v>
      </c>
      <c r="G117" s="201"/>
      <c r="H117" s="204">
        <v>1600</v>
      </c>
      <c r="I117" s="205"/>
      <c r="J117" s="201"/>
      <c r="K117" s="201"/>
      <c r="L117" s="206"/>
      <c r="M117" s="207"/>
      <c r="N117" s="208"/>
      <c r="O117" s="208"/>
      <c r="P117" s="208"/>
      <c r="Q117" s="208"/>
      <c r="R117" s="208"/>
      <c r="S117" s="208"/>
      <c r="T117" s="209"/>
      <c r="U117" s="11"/>
      <c r="V117" s="11"/>
      <c r="W117" s="11"/>
      <c r="X117" s="11"/>
      <c r="Y117" s="11"/>
      <c r="Z117" s="11"/>
      <c r="AA117" s="11"/>
      <c r="AB117" s="11"/>
      <c r="AC117" s="11"/>
      <c r="AD117" s="11"/>
      <c r="AE117" s="11"/>
      <c r="AT117" s="210" t="s">
        <v>135</v>
      </c>
      <c r="AU117" s="210" t="s">
        <v>72</v>
      </c>
      <c r="AV117" s="11" t="s">
        <v>82</v>
      </c>
      <c r="AW117" s="11" t="s">
        <v>33</v>
      </c>
      <c r="AX117" s="11" t="s">
        <v>72</v>
      </c>
      <c r="AY117" s="210" t="s">
        <v>125</v>
      </c>
    </row>
    <row r="118" s="11" customFormat="1">
      <c r="A118" s="11"/>
      <c r="B118" s="200"/>
      <c r="C118" s="201"/>
      <c r="D118" s="195" t="s">
        <v>135</v>
      </c>
      <c r="E118" s="202" t="s">
        <v>19</v>
      </c>
      <c r="F118" s="203" t="s">
        <v>1005</v>
      </c>
      <c r="G118" s="201"/>
      <c r="H118" s="204">
        <v>4290</v>
      </c>
      <c r="I118" s="205"/>
      <c r="J118" s="201"/>
      <c r="K118" s="201"/>
      <c r="L118" s="206"/>
      <c r="M118" s="207"/>
      <c r="N118" s="208"/>
      <c r="O118" s="208"/>
      <c r="P118" s="208"/>
      <c r="Q118" s="208"/>
      <c r="R118" s="208"/>
      <c r="S118" s="208"/>
      <c r="T118" s="209"/>
      <c r="U118" s="11"/>
      <c r="V118" s="11"/>
      <c r="W118" s="11"/>
      <c r="X118" s="11"/>
      <c r="Y118" s="11"/>
      <c r="Z118" s="11"/>
      <c r="AA118" s="11"/>
      <c r="AB118" s="11"/>
      <c r="AC118" s="11"/>
      <c r="AD118" s="11"/>
      <c r="AE118" s="11"/>
      <c r="AT118" s="210" t="s">
        <v>135</v>
      </c>
      <c r="AU118" s="210" t="s">
        <v>72</v>
      </c>
      <c r="AV118" s="11" t="s">
        <v>82</v>
      </c>
      <c r="AW118" s="11" t="s">
        <v>33</v>
      </c>
      <c r="AX118" s="11" t="s">
        <v>72</v>
      </c>
      <c r="AY118" s="210" t="s">
        <v>125</v>
      </c>
    </row>
    <row r="119" s="13" customFormat="1">
      <c r="A119" s="13"/>
      <c r="B119" s="221"/>
      <c r="C119" s="222"/>
      <c r="D119" s="195" t="s">
        <v>135</v>
      </c>
      <c r="E119" s="223" t="s">
        <v>19</v>
      </c>
      <c r="F119" s="224" t="s">
        <v>141</v>
      </c>
      <c r="G119" s="222"/>
      <c r="H119" s="225">
        <v>17840</v>
      </c>
      <c r="I119" s="226"/>
      <c r="J119" s="222"/>
      <c r="K119" s="222"/>
      <c r="L119" s="227"/>
      <c r="M119" s="228"/>
      <c r="N119" s="229"/>
      <c r="O119" s="229"/>
      <c r="P119" s="229"/>
      <c r="Q119" s="229"/>
      <c r="R119" s="229"/>
      <c r="S119" s="229"/>
      <c r="T119" s="230"/>
      <c r="U119" s="13"/>
      <c r="V119" s="13"/>
      <c r="W119" s="13"/>
      <c r="X119" s="13"/>
      <c r="Y119" s="13"/>
      <c r="Z119" s="13"/>
      <c r="AA119" s="13"/>
      <c r="AB119" s="13"/>
      <c r="AC119" s="13"/>
      <c r="AD119" s="13"/>
      <c r="AE119" s="13"/>
      <c r="AT119" s="231" t="s">
        <v>135</v>
      </c>
      <c r="AU119" s="231" t="s">
        <v>72</v>
      </c>
      <c r="AV119" s="13" t="s">
        <v>124</v>
      </c>
      <c r="AW119" s="13" t="s">
        <v>33</v>
      </c>
      <c r="AX119" s="13" t="s">
        <v>80</v>
      </c>
      <c r="AY119" s="231" t="s">
        <v>125</v>
      </c>
    </row>
    <row r="120" s="2" customFormat="1" ht="24.15" customHeight="1">
      <c r="A120" s="38"/>
      <c r="B120" s="39"/>
      <c r="C120" s="233" t="s">
        <v>157</v>
      </c>
      <c r="D120" s="273" t="s">
        <v>321</v>
      </c>
      <c r="E120" s="235" t="s">
        <v>1006</v>
      </c>
      <c r="F120" s="236" t="s">
        <v>1007</v>
      </c>
      <c r="G120" s="237" t="s">
        <v>122</v>
      </c>
      <c r="H120" s="238">
        <v>104136</v>
      </c>
      <c r="I120" s="239"/>
      <c r="J120" s="240">
        <f>ROUND(I120*H120,2)</f>
        <v>0</v>
      </c>
      <c r="K120" s="236" t="s">
        <v>123</v>
      </c>
      <c r="L120" s="241"/>
      <c r="M120" s="242" t="s">
        <v>19</v>
      </c>
      <c r="N120" s="243" t="s">
        <v>43</v>
      </c>
      <c r="O120" s="84"/>
      <c r="P120" s="191">
        <f>O120*H120</f>
        <v>0</v>
      </c>
      <c r="Q120" s="191">
        <v>0</v>
      </c>
      <c r="R120" s="191">
        <f>Q120*H120</f>
        <v>0</v>
      </c>
      <c r="S120" s="191">
        <v>0</v>
      </c>
      <c r="T120" s="192">
        <f>S120*H120</f>
        <v>0</v>
      </c>
      <c r="U120" s="38"/>
      <c r="V120" s="38"/>
      <c r="W120" s="38"/>
      <c r="X120" s="38"/>
      <c r="Y120" s="38"/>
      <c r="Z120" s="38"/>
      <c r="AA120" s="38"/>
      <c r="AB120" s="38"/>
      <c r="AC120" s="38"/>
      <c r="AD120" s="38"/>
      <c r="AE120" s="38"/>
      <c r="AR120" s="193" t="s">
        <v>749</v>
      </c>
      <c r="AT120" s="193" t="s">
        <v>321</v>
      </c>
      <c r="AU120" s="193" t="s">
        <v>72</v>
      </c>
      <c r="AY120" s="17" t="s">
        <v>125</v>
      </c>
      <c r="BE120" s="194">
        <f>IF(N120="základní",J120,0)</f>
        <v>0</v>
      </c>
      <c r="BF120" s="194">
        <f>IF(N120="snížená",J120,0)</f>
        <v>0</v>
      </c>
      <c r="BG120" s="194">
        <f>IF(N120="zákl. přenesená",J120,0)</f>
        <v>0</v>
      </c>
      <c r="BH120" s="194">
        <f>IF(N120="sníž. přenesená",J120,0)</f>
        <v>0</v>
      </c>
      <c r="BI120" s="194">
        <f>IF(N120="nulová",J120,0)</f>
        <v>0</v>
      </c>
      <c r="BJ120" s="17" t="s">
        <v>80</v>
      </c>
      <c r="BK120" s="194">
        <f>ROUND(I120*H120,2)</f>
        <v>0</v>
      </c>
      <c r="BL120" s="17" t="s">
        <v>458</v>
      </c>
      <c r="BM120" s="193" t="s">
        <v>160</v>
      </c>
    </row>
    <row r="121" s="2" customFormat="1">
      <c r="A121" s="38"/>
      <c r="B121" s="39"/>
      <c r="C121" s="40"/>
      <c r="D121" s="195" t="s">
        <v>126</v>
      </c>
      <c r="E121" s="40"/>
      <c r="F121" s="196" t="s">
        <v>1007</v>
      </c>
      <c r="G121" s="40"/>
      <c r="H121" s="40"/>
      <c r="I121" s="197"/>
      <c r="J121" s="40"/>
      <c r="K121" s="40"/>
      <c r="L121" s="44"/>
      <c r="M121" s="198"/>
      <c r="N121" s="199"/>
      <c r="O121" s="84"/>
      <c r="P121" s="84"/>
      <c r="Q121" s="84"/>
      <c r="R121" s="84"/>
      <c r="S121" s="84"/>
      <c r="T121" s="85"/>
      <c r="U121" s="38"/>
      <c r="V121" s="38"/>
      <c r="W121" s="38"/>
      <c r="X121" s="38"/>
      <c r="Y121" s="38"/>
      <c r="Z121" s="38"/>
      <c r="AA121" s="38"/>
      <c r="AB121" s="38"/>
      <c r="AC121" s="38"/>
      <c r="AD121" s="38"/>
      <c r="AE121" s="38"/>
      <c r="AT121" s="17" t="s">
        <v>126</v>
      </c>
      <c r="AU121" s="17" t="s">
        <v>72</v>
      </c>
    </row>
    <row r="122" s="11" customFormat="1">
      <c r="A122" s="11"/>
      <c r="B122" s="200"/>
      <c r="C122" s="201"/>
      <c r="D122" s="195" t="s">
        <v>135</v>
      </c>
      <c r="E122" s="202" t="s">
        <v>19</v>
      </c>
      <c r="F122" s="203" t="s">
        <v>1008</v>
      </c>
      <c r="G122" s="201"/>
      <c r="H122" s="204">
        <v>104136</v>
      </c>
      <c r="I122" s="205"/>
      <c r="J122" s="201"/>
      <c r="K122" s="201"/>
      <c r="L122" s="206"/>
      <c r="M122" s="207"/>
      <c r="N122" s="208"/>
      <c r="O122" s="208"/>
      <c r="P122" s="208"/>
      <c r="Q122" s="208"/>
      <c r="R122" s="208"/>
      <c r="S122" s="208"/>
      <c r="T122" s="209"/>
      <c r="U122" s="11"/>
      <c r="V122" s="11"/>
      <c r="W122" s="11"/>
      <c r="X122" s="11"/>
      <c r="Y122" s="11"/>
      <c r="Z122" s="11"/>
      <c r="AA122" s="11"/>
      <c r="AB122" s="11"/>
      <c r="AC122" s="11"/>
      <c r="AD122" s="11"/>
      <c r="AE122" s="11"/>
      <c r="AT122" s="210" t="s">
        <v>135</v>
      </c>
      <c r="AU122" s="210" t="s">
        <v>72</v>
      </c>
      <c r="AV122" s="11" t="s">
        <v>82</v>
      </c>
      <c r="AW122" s="11" t="s">
        <v>33</v>
      </c>
      <c r="AX122" s="11" t="s">
        <v>72</v>
      </c>
      <c r="AY122" s="210" t="s">
        <v>125</v>
      </c>
    </row>
    <row r="123" s="13" customFormat="1">
      <c r="A123" s="13"/>
      <c r="B123" s="221"/>
      <c r="C123" s="222"/>
      <c r="D123" s="195" t="s">
        <v>135</v>
      </c>
      <c r="E123" s="223" t="s">
        <v>19</v>
      </c>
      <c r="F123" s="224" t="s">
        <v>141</v>
      </c>
      <c r="G123" s="222"/>
      <c r="H123" s="225">
        <v>104136</v>
      </c>
      <c r="I123" s="226"/>
      <c r="J123" s="222"/>
      <c r="K123" s="222"/>
      <c r="L123" s="227"/>
      <c r="M123" s="228"/>
      <c r="N123" s="229"/>
      <c r="O123" s="229"/>
      <c r="P123" s="229"/>
      <c r="Q123" s="229"/>
      <c r="R123" s="229"/>
      <c r="S123" s="229"/>
      <c r="T123" s="230"/>
      <c r="U123" s="13"/>
      <c r="V123" s="13"/>
      <c r="W123" s="13"/>
      <c r="X123" s="13"/>
      <c r="Y123" s="13"/>
      <c r="Z123" s="13"/>
      <c r="AA123" s="13"/>
      <c r="AB123" s="13"/>
      <c r="AC123" s="13"/>
      <c r="AD123" s="13"/>
      <c r="AE123" s="13"/>
      <c r="AT123" s="231" t="s">
        <v>135</v>
      </c>
      <c r="AU123" s="231" t="s">
        <v>72</v>
      </c>
      <c r="AV123" s="13" t="s">
        <v>124</v>
      </c>
      <c r="AW123" s="13" t="s">
        <v>33</v>
      </c>
      <c r="AX123" s="13" t="s">
        <v>80</v>
      </c>
      <c r="AY123" s="231" t="s">
        <v>125</v>
      </c>
    </row>
    <row r="124" s="2" customFormat="1" ht="24.15" customHeight="1">
      <c r="A124" s="38"/>
      <c r="B124" s="39"/>
      <c r="C124" s="233" t="s">
        <v>145</v>
      </c>
      <c r="D124" s="273" t="s">
        <v>321</v>
      </c>
      <c r="E124" s="235" t="s">
        <v>1009</v>
      </c>
      <c r="F124" s="236" t="s">
        <v>1010</v>
      </c>
      <c r="G124" s="237" t="s">
        <v>122</v>
      </c>
      <c r="H124" s="238">
        <v>104136</v>
      </c>
      <c r="I124" s="239"/>
      <c r="J124" s="240">
        <f>ROUND(I124*H124,2)</f>
        <v>0</v>
      </c>
      <c r="K124" s="236" t="s">
        <v>123</v>
      </c>
      <c r="L124" s="241"/>
      <c r="M124" s="242" t="s">
        <v>19</v>
      </c>
      <c r="N124" s="243" t="s">
        <v>43</v>
      </c>
      <c r="O124" s="84"/>
      <c r="P124" s="191">
        <f>O124*H124</f>
        <v>0</v>
      </c>
      <c r="Q124" s="191">
        <v>0</v>
      </c>
      <c r="R124" s="191">
        <f>Q124*H124</f>
        <v>0</v>
      </c>
      <c r="S124" s="191">
        <v>0</v>
      </c>
      <c r="T124" s="192">
        <f>S124*H124</f>
        <v>0</v>
      </c>
      <c r="U124" s="38"/>
      <c r="V124" s="38"/>
      <c r="W124" s="38"/>
      <c r="X124" s="38"/>
      <c r="Y124" s="38"/>
      <c r="Z124" s="38"/>
      <c r="AA124" s="38"/>
      <c r="AB124" s="38"/>
      <c r="AC124" s="38"/>
      <c r="AD124" s="38"/>
      <c r="AE124" s="38"/>
      <c r="AR124" s="193" t="s">
        <v>749</v>
      </c>
      <c r="AT124" s="193" t="s">
        <v>321</v>
      </c>
      <c r="AU124" s="193" t="s">
        <v>72</v>
      </c>
      <c r="AY124" s="17" t="s">
        <v>125</v>
      </c>
      <c r="BE124" s="194">
        <f>IF(N124="základní",J124,0)</f>
        <v>0</v>
      </c>
      <c r="BF124" s="194">
        <f>IF(N124="snížená",J124,0)</f>
        <v>0</v>
      </c>
      <c r="BG124" s="194">
        <f>IF(N124="zákl. přenesená",J124,0)</f>
        <v>0</v>
      </c>
      <c r="BH124" s="194">
        <f>IF(N124="sníž. přenesená",J124,0)</f>
        <v>0</v>
      </c>
      <c r="BI124" s="194">
        <f>IF(N124="nulová",J124,0)</f>
        <v>0</v>
      </c>
      <c r="BJ124" s="17" t="s">
        <v>80</v>
      </c>
      <c r="BK124" s="194">
        <f>ROUND(I124*H124,2)</f>
        <v>0</v>
      </c>
      <c r="BL124" s="17" t="s">
        <v>458</v>
      </c>
      <c r="BM124" s="193" t="s">
        <v>165</v>
      </c>
    </row>
    <row r="125" s="2" customFormat="1">
      <c r="A125" s="38"/>
      <c r="B125" s="39"/>
      <c r="C125" s="40"/>
      <c r="D125" s="195" t="s">
        <v>126</v>
      </c>
      <c r="E125" s="40"/>
      <c r="F125" s="196" t="s">
        <v>1010</v>
      </c>
      <c r="G125" s="40"/>
      <c r="H125" s="40"/>
      <c r="I125" s="197"/>
      <c r="J125" s="40"/>
      <c r="K125" s="40"/>
      <c r="L125" s="44"/>
      <c r="M125" s="198"/>
      <c r="N125" s="199"/>
      <c r="O125" s="84"/>
      <c r="P125" s="84"/>
      <c r="Q125" s="84"/>
      <c r="R125" s="84"/>
      <c r="S125" s="84"/>
      <c r="T125" s="85"/>
      <c r="U125" s="38"/>
      <c r="V125" s="38"/>
      <c r="W125" s="38"/>
      <c r="X125" s="38"/>
      <c r="Y125" s="38"/>
      <c r="Z125" s="38"/>
      <c r="AA125" s="38"/>
      <c r="AB125" s="38"/>
      <c r="AC125" s="38"/>
      <c r="AD125" s="38"/>
      <c r="AE125" s="38"/>
      <c r="AT125" s="17" t="s">
        <v>126</v>
      </c>
      <c r="AU125" s="17" t="s">
        <v>72</v>
      </c>
    </row>
    <row r="126" s="11" customFormat="1">
      <c r="A126" s="11"/>
      <c r="B126" s="200"/>
      <c r="C126" s="201"/>
      <c r="D126" s="195" t="s">
        <v>135</v>
      </c>
      <c r="E126" s="202" t="s">
        <v>19</v>
      </c>
      <c r="F126" s="203" t="s">
        <v>1008</v>
      </c>
      <c r="G126" s="201"/>
      <c r="H126" s="204">
        <v>104136</v>
      </c>
      <c r="I126" s="205"/>
      <c r="J126" s="201"/>
      <c r="K126" s="201"/>
      <c r="L126" s="206"/>
      <c r="M126" s="207"/>
      <c r="N126" s="208"/>
      <c r="O126" s="208"/>
      <c r="P126" s="208"/>
      <c r="Q126" s="208"/>
      <c r="R126" s="208"/>
      <c r="S126" s="208"/>
      <c r="T126" s="209"/>
      <c r="U126" s="11"/>
      <c r="V126" s="11"/>
      <c r="W126" s="11"/>
      <c r="X126" s="11"/>
      <c r="Y126" s="11"/>
      <c r="Z126" s="11"/>
      <c r="AA126" s="11"/>
      <c r="AB126" s="11"/>
      <c r="AC126" s="11"/>
      <c r="AD126" s="11"/>
      <c r="AE126" s="11"/>
      <c r="AT126" s="210" t="s">
        <v>135</v>
      </c>
      <c r="AU126" s="210" t="s">
        <v>72</v>
      </c>
      <c r="AV126" s="11" t="s">
        <v>82</v>
      </c>
      <c r="AW126" s="11" t="s">
        <v>33</v>
      </c>
      <c r="AX126" s="11" t="s">
        <v>72</v>
      </c>
      <c r="AY126" s="210" t="s">
        <v>125</v>
      </c>
    </row>
    <row r="127" s="13" customFormat="1">
      <c r="A127" s="13"/>
      <c r="B127" s="221"/>
      <c r="C127" s="222"/>
      <c r="D127" s="195" t="s">
        <v>135</v>
      </c>
      <c r="E127" s="223" t="s">
        <v>19</v>
      </c>
      <c r="F127" s="224" t="s">
        <v>141</v>
      </c>
      <c r="G127" s="222"/>
      <c r="H127" s="225">
        <v>104136</v>
      </c>
      <c r="I127" s="226"/>
      <c r="J127" s="222"/>
      <c r="K127" s="222"/>
      <c r="L127" s="227"/>
      <c r="M127" s="228"/>
      <c r="N127" s="229"/>
      <c r="O127" s="229"/>
      <c r="P127" s="229"/>
      <c r="Q127" s="229"/>
      <c r="R127" s="229"/>
      <c r="S127" s="229"/>
      <c r="T127" s="230"/>
      <c r="U127" s="13"/>
      <c r="V127" s="13"/>
      <c r="W127" s="13"/>
      <c r="X127" s="13"/>
      <c r="Y127" s="13"/>
      <c r="Z127" s="13"/>
      <c r="AA127" s="13"/>
      <c r="AB127" s="13"/>
      <c r="AC127" s="13"/>
      <c r="AD127" s="13"/>
      <c r="AE127" s="13"/>
      <c r="AT127" s="231" t="s">
        <v>135</v>
      </c>
      <c r="AU127" s="231" t="s">
        <v>72</v>
      </c>
      <c r="AV127" s="13" t="s">
        <v>124</v>
      </c>
      <c r="AW127" s="13" t="s">
        <v>33</v>
      </c>
      <c r="AX127" s="13" t="s">
        <v>80</v>
      </c>
      <c r="AY127" s="231" t="s">
        <v>125</v>
      </c>
    </row>
    <row r="128" s="2" customFormat="1" ht="33" customHeight="1">
      <c r="A128" s="38"/>
      <c r="B128" s="39"/>
      <c r="C128" s="233" t="s">
        <v>180</v>
      </c>
      <c r="D128" s="273" t="s">
        <v>321</v>
      </c>
      <c r="E128" s="235" t="s">
        <v>1011</v>
      </c>
      <c r="F128" s="236" t="s">
        <v>1012</v>
      </c>
      <c r="G128" s="237" t="s">
        <v>122</v>
      </c>
      <c r="H128" s="238">
        <v>26146</v>
      </c>
      <c r="I128" s="239"/>
      <c r="J128" s="240">
        <f>ROUND(I128*H128,2)</f>
        <v>0</v>
      </c>
      <c r="K128" s="236" t="s">
        <v>123</v>
      </c>
      <c r="L128" s="241"/>
      <c r="M128" s="242" t="s">
        <v>19</v>
      </c>
      <c r="N128" s="243" t="s">
        <v>43</v>
      </c>
      <c r="O128" s="84"/>
      <c r="P128" s="191">
        <f>O128*H128</f>
        <v>0</v>
      </c>
      <c r="Q128" s="191">
        <v>0</v>
      </c>
      <c r="R128" s="191">
        <f>Q128*H128</f>
        <v>0</v>
      </c>
      <c r="S128" s="191">
        <v>0</v>
      </c>
      <c r="T128" s="192">
        <f>S128*H128</f>
        <v>0</v>
      </c>
      <c r="U128" s="38"/>
      <c r="V128" s="38"/>
      <c r="W128" s="38"/>
      <c r="X128" s="38"/>
      <c r="Y128" s="38"/>
      <c r="Z128" s="38"/>
      <c r="AA128" s="38"/>
      <c r="AB128" s="38"/>
      <c r="AC128" s="38"/>
      <c r="AD128" s="38"/>
      <c r="AE128" s="38"/>
      <c r="AR128" s="193" t="s">
        <v>749</v>
      </c>
      <c r="AT128" s="193" t="s">
        <v>321</v>
      </c>
      <c r="AU128" s="193" t="s">
        <v>72</v>
      </c>
      <c r="AY128" s="17" t="s">
        <v>125</v>
      </c>
      <c r="BE128" s="194">
        <f>IF(N128="základní",J128,0)</f>
        <v>0</v>
      </c>
      <c r="BF128" s="194">
        <f>IF(N128="snížená",J128,0)</f>
        <v>0</v>
      </c>
      <c r="BG128" s="194">
        <f>IF(N128="zákl. přenesená",J128,0)</f>
        <v>0</v>
      </c>
      <c r="BH128" s="194">
        <f>IF(N128="sníž. přenesená",J128,0)</f>
        <v>0</v>
      </c>
      <c r="BI128" s="194">
        <f>IF(N128="nulová",J128,0)</f>
        <v>0</v>
      </c>
      <c r="BJ128" s="17" t="s">
        <v>80</v>
      </c>
      <c r="BK128" s="194">
        <f>ROUND(I128*H128,2)</f>
        <v>0</v>
      </c>
      <c r="BL128" s="17" t="s">
        <v>458</v>
      </c>
      <c r="BM128" s="193" t="s">
        <v>183</v>
      </c>
    </row>
    <row r="129" s="2" customFormat="1">
      <c r="A129" s="38"/>
      <c r="B129" s="39"/>
      <c r="C129" s="40"/>
      <c r="D129" s="195" t="s">
        <v>126</v>
      </c>
      <c r="E129" s="40"/>
      <c r="F129" s="196" t="s">
        <v>1012</v>
      </c>
      <c r="G129" s="40"/>
      <c r="H129" s="40"/>
      <c r="I129" s="197"/>
      <c r="J129" s="40"/>
      <c r="K129" s="40"/>
      <c r="L129" s="44"/>
      <c r="M129" s="198"/>
      <c r="N129" s="199"/>
      <c r="O129" s="84"/>
      <c r="P129" s="84"/>
      <c r="Q129" s="84"/>
      <c r="R129" s="84"/>
      <c r="S129" s="84"/>
      <c r="T129" s="85"/>
      <c r="U129" s="38"/>
      <c r="V129" s="38"/>
      <c r="W129" s="38"/>
      <c r="X129" s="38"/>
      <c r="Y129" s="38"/>
      <c r="Z129" s="38"/>
      <c r="AA129" s="38"/>
      <c r="AB129" s="38"/>
      <c r="AC129" s="38"/>
      <c r="AD129" s="38"/>
      <c r="AE129" s="38"/>
      <c r="AT129" s="17" t="s">
        <v>126</v>
      </c>
      <c r="AU129" s="17" t="s">
        <v>72</v>
      </c>
    </row>
    <row r="130" s="11" customFormat="1">
      <c r="A130" s="11"/>
      <c r="B130" s="200"/>
      <c r="C130" s="201"/>
      <c r="D130" s="195" t="s">
        <v>135</v>
      </c>
      <c r="E130" s="202" t="s">
        <v>19</v>
      </c>
      <c r="F130" s="203" t="s">
        <v>1013</v>
      </c>
      <c r="G130" s="201"/>
      <c r="H130" s="204">
        <v>26146</v>
      </c>
      <c r="I130" s="205"/>
      <c r="J130" s="201"/>
      <c r="K130" s="201"/>
      <c r="L130" s="206"/>
      <c r="M130" s="207"/>
      <c r="N130" s="208"/>
      <c r="O130" s="208"/>
      <c r="P130" s="208"/>
      <c r="Q130" s="208"/>
      <c r="R130" s="208"/>
      <c r="S130" s="208"/>
      <c r="T130" s="209"/>
      <c r="U130" s="11"/>
      <c r="V130" s="11"/>
      <c r="W130" s="11"/>
      <c r="X130" s="11"/>
      <c r="Y130" s="11"/>
      <c r="Z130" s="11"/>
      <c r="AA130" s="11"/>
      <c r="AB130" s="11"/>
      <c r="AC130" s="11"/>
      <c r="AD130" s="11"/>
      <c r="AE130" s="11"/>
      <c r="AT130" s="210" t="s">
        <v>135</v>
      </c>
      <c r="AU130" s="210" t="s">
        <v>72</v>
      </c>
      <c r="AV130" s="11" t="s">
        <v>82</v>
      </c>
      <c r="AW130" s="11" t="s">
        <v>33</v>
      </c>
      <c r="AX130" s="11" t="s">
        <v>72</v>
      </c>
      <c r="AY130" s="210" t="s">
        <v>125</v>
      </c>
    </row>
    <row r="131" s="13" customFormat="1">
      <c r="A131" s="13"/>
      <c r="B131" s="221"/>
      <c r="C131" s="222"/>
      <c r="D131" s="195" t="s">
        <v>135</v>
      </c>
      <c r="E131" s="223" t="s">
        <v>19</v>
      </c>
      <c r="F131" s="224" t="s">
        <v>141</v>
      </c>
      <c r="G131" s="222"/>
      <c r="H131" s="225">
        <v>26146</v>
      </c>
      <c r="I131" s="226"/>
      <c r="J131" s="222"/>
      <c r="K131" s="222"/>
      <c r="L131" s="227"/>
      <c r="M131" s="228"/>
      <c r="N131" s="229"/>
      <c r="O131" s="229"/>
      <c r="P131" s="229"/>
      <c r="Q131" s="229"/>
      <c r="R131" s="229"/>
      <c r="S131" s="229"/>
      <c r="T131" s="230"/>
      <c r="U131" s="13"/>
      <c r="V131" s="13"/>
      <c r="W131" s="13"/>
      <c r="X131" s="13"/>
      <c r="Y131" s="13"/>
      <c r="Z131" s="13"/>
      <c r="AA131" s="13"/>
      <c r="AB131" s="13"/>
      <c r="AC131" s="13"/>
      <c r="AD131" s="13"/>
      <c r="AE131" s="13"/>
      <c r="AT131" s="231" t="s">
        <v>135</v>
      </c>
      <c r="AU131" s="231" t="s">
        <v>72</v>
      </c>
      <c r="AV131" s="13" t="s">
        <v>124</v>
      </c>
      <c r="AW131" s="13" t="s">
        <v>33</v>
      </c>
      <c r="AX131" s="13" t="s">
        <v>80</v>
      </c>
      <c r="AY131" s="231" t="s">
        <v>125</v>
      </c>
    </row>
    <row r="132" s="2" customFormat="1" ht="24.15" customHeight="1">
      <c r="A132" s="38"/>
      <c r="B132" s="39"/>
      <c r="C132" s="233" t="s">
        <v>152</v>
      </c>
      <c r="D132" s="273" t="s">
        <v>321</v>
      </c>
      <c r="E132" s="235" t="s">
        <v>1014</v>
      </c>
      <c r="F132" s="236" t="s">
        <v>1015</v>
      </c>
      <c r="G132" s="237" t="s">
        <v>122</v>
      </c>
      <c r="H132" s="238">
        <v>60</v>
      </c>
      <c r="I132" s="239"/>
      <c r="J132" s="240">
        <f>ROUND(I132*H132,2)</f>
        <v>0</v>
      </c>
      <c r="K132" s="236" t="s">
        <v>123</v>
      </c>
      <c r="L132" s="241"/>
      <c r="M132" s="242" t="s">
        <v>19</v>
      </c>
      <c r="N132" s="243" t="s">
        <v>43</v>
      </c>
      <c r="O132" s="84"/>
      <c r="P132" s="191">
        <f>O132*H132</f>
        <v>0</v>
      </c>
      <c r="Q132" s="191">
        <v>0</v>
      </c>
      <c r="R132" s="191">
        <f>Q132*H132</f>
        <v>0</v>
      </c>
      <c r="S132" s="191">
        <v>0</v>
      </c>
      <c r="T132" s="192">
        <f>S132*H132</f>
        <v>0</v>
      </c>
      <c r="U132" s="38"/>
      <c r="V132" s="38"/>
      <c r="W132" s="38"/>
      <c r="X132" s="38"/>
      <c r="Y132" s="38"/>
      <c r="Z132" s="38"/>
      <c r="AA132" s="38"/>
      <c r="AB132" s="38"/>
      <c r="AC132" s="38"/>
      <c r="AD132" s="38"/>
      <c r="AE132" s="38"/>
      <c r="AR132" s="193" t="s">
        <v>749</v>
      </c>
      <c r="AT132" s="193" t="s">
        <v>321</v>
      </c>
      <c r="AU132" s="193" t="s">
        <v>72</v>
      </c>
      <c r="AY132" s="17" t="s">
        <v>125</v>
      </c>
      <c r="BE132" s="194">
        <f>IF(N132="základní",J132,0)</f>
        <v>0</v>
      </c>
      <c r="BF132" s="194">
        <f>IF(N132="snížená",J132,0)</f>
        <v>0</v>
      </c>
      <c r="BG132" s="194">
        <f>IF(N132="zákl. přenesená",J132,0)</f>
        <v>0</v>
      </c>
      <c r="BH132" s="194">
        <f>IF(N132="sníž. přenesená",J132,0)</f>
        <v>0</v>
      </c>
      <c r="BI132" s="194">
        <f>IF(N132="nulová",J132,0)</f>
        <v>0</v>
      </c>
      <c r="BJ132" s="17" t="s">
        <v>80</v>
      </c>
      <c r="BK132" s="194">
        <f>ROUND(I132*H132,2)</f>
        <v>0</v>
      </c>
      <c r="BL132" s="17" t="s">
        <v>458</v>
      </c>
      <c r="BM132" s="193" t="s">
        <v>1016</v>
      </c>
    </row>
    <row r="133" s="2" customFormat="1">
      <c r="A133" s="38"/>
      <c r="B133" s="39"/>
      <c r="C133" s="40"/>
      <c r="D133" s="195" t="s">
        <v>126</v>
      </c>
      <c r="E133" s="40"/>
      <c r="F133" s="196" t="s">
        <v>1015</v>
      </c>
      <c r="G133" s="40"/>
      <c r="H133" s="40"/>
      <c r="I133" s="197"/>
      <c r="J133" s="40"/>
      <c r="K133" s="40"/>
      <c r="L133" s="44"/>
      <c r="M133" s="198"/>
      <c r="N133" s="199"/>
      <c r="O133" s="84"/>
      <c r="P133" s="84"/>
      <c r="Q133" s="84"/>
      <c r="R133" s="84"/>
      <c r="S133" s="84"/>
      <c r="T133" s="85"/>
      <c r="U133" s="38"/>
      <c r="V133" s="38"/>
      <c r="W133" s="38"/>
      <c r="X133" s="38"/>
      <c r="Y133" s="38"/>
      <c r="Z133" s="38"/>
      <c r="AA133" s="38"/>
      <c r="AB133" s="38"/>
      <c r="AC133" s="38"/>
      <c r="AD133" s="38"/>
      <c r="AE133" s="38"/>
      <c r="AT133" s="17" t="s">
        <v>126</v>
      </c>
      <c r="AU133" s="17" t="s">
        <v>72</v>
      </c>
    </row>
    <row r="134" s="11" customFormat="1">
      <c r="A134" s="11"/>
      <c r="B134" s="200"/>
      <c r="C134" s="201"/>
      <c r="D134" s="195" t="s">
        <v>135</v>
      </c>
      <c r="E134" s="202" t="s">
        <v>19</v>
      </c>
      <c r="F134" s="203" t="s">
        <v>1017</v>
      </c>
      <c r="G134" s="201"/>
      <c r="H134" s="204">
        <v>60</v>
      </c>
      <c r="I134" s="205"/>
      <c r="J134" s="201"/>
      <c r="K134" s="201"/>
      <c r="L134" s="206"/>
      <c r="M134" s="274"/>
      <c r="N134" s="275"/>
      <c r="O134" s="275"/>
      <c r="P134" s="275"/>
      <c r="Q134" s="275"/>
      <c r="R134" s="275"/>
      <c r="S134" s="275"/>
      <c r="T134" s="276"/>
      <c r="U134" s="11"/>
      <c r="V134" s="11"/>
      <c r="W134" s="11"/>
      <c r="X134" s="11"/>
      <c r="Y134" s="11"/>
      <c r="Z134" s="11"/>
      <c r="AA134" s="11"/>
      <c r="AB134" s="11"/>
      <c r="AC134" s="11"/>
      <c r="AD134" s="11"/>
      <c r="AE134" s="11"/>
      <c r="AT134" s="210" t="s">
        <v>135</v>
      </c>
      <c r="AU134" s="210" t="s">
        <v>72</v>
      </c>
      <c r="AV134" s="11" t="s">
        <v>82</v>
      </c>
      <c r="AW134" s="11" t="s">
        <v>33</v>
      </c>
      <c r="AX134" s="11" t="s">
        <v>72</v>
      </c>
      <c r="AY134" s="210" t="s">
        <v>125</v>
      </c>
    </row>
    <row r="135" s="2" customFormat="1" ht="6.96" customHeight="1">
      <c r="A135" s="38"/>
      <c r="B135" s="59"/>
      <c r="C135" s="60"/>
      <c r="D135" s="60"/>
      <c r="E135" s="60"/>
      <c r="F135" s="60"/>
      <c r="G135" s="60"/>
      <c r="H135" s="60"/>
      <c r="I135" s="60"/>
      <c r="J135" s="60"/>
      <c r="K135" s="60"/>
      <c r="L135" s="44"/>
      <c r="M135" s="38"/>
      <c r="O135" s="38"/>
      <c r="P135" s="38"/>
      <c r="Q135" s="38"/>
      <c r="R135" s="38"/>
      <c r="S135" s="38"/>
      <c r="T135" s="38"/>
      <c r="U135" s="38"/>
      <c r="V135" s="38"/>
      <c r="W135" s="38"/>
      <c r="X135" s="38"/>
      <c r="Y135" s="38"/>
      <c r="Z135" s="38"/>
      <c r="AA135" s="38"/>
      <c r="AB135" s="38"/>
      <c r="AC135" s="38"/>
      <c r="AD135" s="38"/>
      <c r="AE135" s="38"/>
    </row>
  </sheetData>
  <sheetProtection sheet="1" autoFilter="0" formatColumns="0" formatRows="0" objects="1" scenarios="1" spinCount="100000" saltValue="tn1hKqeB0D8Q8LRijIBjfgm6io2i3QdNkpKGEMmUwFBx8LEPq8Z1gZQKmchnRc6loOzFhbMPPzdhwaPxzR6tfA==" hashValue="/ZUU3TtbRYF18Hd7SNo+oe5KuxrGblETujjE+NvzbMKPpod7qn4Pj11Qm/PWfZu786w6uXpkl9qBf/cb9VTEEA==" algorithmName="SHA-512" password="CC35"/>
  <autoFilter ref="C78:K134"/>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94</v>
      </c>
    </row>
    <row r="3" hidden="1" s="1" customFormat="1" ht="6.96" customHeight="1">
      <c r="B3" s="128"/>
      <c r="C3" s="129"/>
      <c r="D3" s="129"/>
      <c r="E3" s="129"/>
      <c r="F3" s="129"/>
      <c r="G3" s="129"/>
      <c r="H3" s="129"/>
      <c r="I3" s="129"/>
      <c r="J3" s="129"/>
      <c r="K3" s="129"/>
      <c r="L3" s="20"/>
      <c r="AT3" s="17" t="s">
        <v>82</v>
      </c>
    </row>
    <row r="4" hidden="1" s="1" customFormat="1" ht="24.96" customHeight="1">
      <c r="B4" s="20"/>
      <c r="D4" s="130" t="s">
        <v>98</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zakázky'!K6</f>
        <v>Oprava trati v úseku Chlumec n. C. - Městec Králové</v>
      </c>
      <c r="F7" s="132"/>
      <c r="G7" s="132"/>
      <c r="H7" s="132"/>
      <c r="L7" s="20"/>
    </row>
    <row r="8" hidden="1" s="2" customFormat="1" ht="12" customHeight="1">
      <c r="A8" s="38"/>
      <c r="B8" s="44"/>
      <c r="C8" s="38"/>
      <c r="D8" s="132" t="s">
        <v>99</v>
      </c>
      <c r="E8" s="38"/>
      <c r="F8" s="38"/>
      <c r="G8" s="38"/>
      <c r="H8" s="38"/>
      <c r="I8" s="38"/>
      <c r="J8" s="38"/>
      <c r="K8" s="38"/>
      <c r="L8" s="134"/>
      <c r="S8" s="38"/>
      <c r="T8" s="38"/>
      <c r="U8" s="38"/>
      <c r="V8" s="38"/>
      <c r="W8" s="38"/>
      <c r="X8" s="38"/>
      <c r="Y8" s="38"/>
      <c r="Z8" s="38"/>
      <c r="AA8" s="38"/>
      <c r="AB8" s="38"/>
      <c r="AC8" s="38"/>
      <c r="AD8" s="38"/>
      <c r="AE8" s="38"/>
    </row>
    <row r="9" hidden="1" s="2" customFormat="1" ht="30" customHeight="1">
      <c r="A9" s="38"/>
      <c r="B9" s="44"/>
      <c r="C9" s="38"/>
      <c r="D9" s="38"/>
      <c r="E9" s="135" t="s">
        <v>1018</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zakázky'!AN8</f>
        <v>23. 11. 2021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zakázky'!AN13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zakázky'!E14</f>
        <v>Vyplň údaj</v>
      </c>
      <c r="F18" s="136"/>
      <c r="G18" s="136"/>
      <c r="H18" s="136"/>
      <c r="I18" s="132" t="s">
        <v>28</v>
      </c>
      <c r="J18" s="33" t="str">
        <f>'Rekapitulace zakázky'!AN14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32</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ROUND(J79,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ROUND((SUM(BE79:BE81)),  2)</f>
        <v>0</v>
      </c>
      <c r="G33" s="38"/>
      <c r="H33" s="38"/>
      <c r="I33" s="148">
        <v>0.20999999999999999</v>
      </c>
      <c r="J33" s="147">
        <f>ROUND(((SUM(BE79:BE81))*I33),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ROUND((SUM(BF79:BF81)),  2)</f>
        <v>0</v>
      </c>
      <c r="G34" s="38"/>
      <c r="H34" s="38"/>
      <c r="I34" s="148">
        <v>0.14999999999999999</v>
      </c>
      <c r="J34" s="147">
        <f>ROUND(((SUM(BF79:BF81))*I34),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ROUND((SUM(BG79:BG81)),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ROUND((SUM(BH79:BH81)),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ROUND((SUM(BI79:BI81)),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101</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Oprava trati v úseku Chlumec n. C. - Městec Králové</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99</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30" customHeight="1">
      <c r="A50" s="38"/>
      <c r="B50" s="39"/>
      <c r="C50" s="40"/>
      <c r="D50" s="40"/>
      <c r="E50" s="69" t="str">
        <f>E9</f>
        <v xml:space="preserve">ON 2 - Materiál objednatele - dodávaný na místo stavby  (NEOCEŇOVAT)</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TÚ Chlumec n. C. - Městec Králové</v>
      </c>
      <c r="G52" s="40"/>
      <c r="H52" s="40"/>
      <c r="I52" s="32" t="s">
        <v>23</v>
      </c>
      <c r="J52" s="72" t="str">
        <f>IF(J12="","",J12)</f>
        <v>23. 11. 2021</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Správa železnic, s.o.</v>
      </c>
      <c r="G54" s="40"/>
      <c r="H54" s="40"/>
      <c r="I54" s="32" t="s">
        <v>31</v>
      </c>
      <c r="J54" s="36" t="str">
        <f>E21</f>
        <v>bez PD</v>
      </c>
      <c r="K54" s="40"/>
      <c r="L54" s="134"/>
      <c r="S54" s="38"/>
      <c r="T54" s="38"/>
      <c r="U54" s="38"/>
      <c r="V54" s="38"/>
      <c r="W54" s="38"/>
      <c r="X54" s="38"/>
      <c r="Y54" s="38"/>
      <c r="Z54" s="38"/>
      <c r="AA54" s="38"/>
      <c r="AB54" s="38"/>
      <c r="AC54" s="38"/>
      <c r="AD54" s="38"/>
      <c r="AE54" s="38"/>
    </row>
    <row r="55" s="2" customFormat="1" ht="25.65" customHeight="1">
      <c r="A55" s="38"/>
      <c r="B55" s="39"/>
      <c r="C55" s="32" t="s">
        <v>29</v>
      </c>
      <c r="D55" s="40"/>
      <c r="E55" s="40"/>
      <c r="F55" s="27" t="str">
        <f>IF(E18="","",E18)</f>
        <v>Vyplň údaj</v>
      </c>
      <c r="G55" s="40"/>
      <c r="H55" s="40"/>
      <c r="I55" s="32" t="s">
        <v>34</v>
      </c>
      <c r="J55" s="36" t="str">
        <f>E24</f>
        <v>Správa tratí Hradec Králové</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102</v>
      </c>
      <c r="D57" s="162"/>
      <c r="E57" s="162"/>
      <c r="F57" s="162"/>
      <c r="G57" s="162"/>
      <c r="H57" s="162"/>
      <c r="I57" s="162"/>
      <c r="J57" s="163" t="s">
        <v>103</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70</v>
      </c>
      <c r="D59" s="40"/>
      <c r="E59" s="40"/>
      <c r="F59" s="40"/>
      <c r="G59" s="40"/>
      <c r="H59" s="40"/>
      <c r="I59" s="40"/>
      <c r="J59" s="102">
        <f>J79</f>
        <v>0</v>
      </c>
      <c r="K59" s="40"/>
      <c r="L59" s="134"/>
      <c r="S59" s="38"/>
      <c r="T59" s="38"/>
      <c r="U59" s="38"/>
      <c r="V59" s="38"/>
      <c r="W59" s="38"/>
      <c r="X59" s="38"/>
      <c r="Y59" s="38"/>
      <c r="Z59" s="38"/>
      <c r="AA59" s="38"/>
      <c r="AB59" s="38"/>
      <c r="AC59" s="38"/>
      <c r="AD59" s="38"/>
      <c r="AE59" s="38"/>
      <c r="AU59" s="17" t="s">
        <v>104</v>
      </c>
    </row>
    <row r="60" s="2" customFormat="1" ht="21.84" customHeight="1">
      <c r="A60" s="38"/>
      <c r="B60" s="39"/>
      <c r="C60" s="40"/>
      <c r="D60" s="40"/>
      <c r="E60" s="40"/>
      <c r="F60" s="40"/>
      <c r="G60" s="40"/>
      <c r="H60" s="40"/>
      <c r="I60" s="40"/>
      <c r="J60" s="40"/>
      <c r="K60" s="40"/>
      <c r="L60" s="134"/>
      <c r="S60" s="38"/>
      <c r="T60" s="38"/>
      <c r="U60" s="38"/>
      <c r="V60" s="38"/>
      <c r="W60" s="38"/>
      <c r="X60" s="38"/>
      <c r="Y60" s="38"/>
      <c r="Z60" s="38"/>
      <c r="AA60" s="38"/>
      <c r="AB60" s="38"/>
      <c r="AC60" s="38"/>
      <c r="AD60" s="38"/>
      <c r="AE60" s="38"/>
    </row>
    <row r="61" s="2" customFormat="1" ht="6.96" customHeight="1">
      <c r="A61" s="38"/>
      <c r="B61" s="59"/>
      <c r="C61" s="60"/>
      <c r="D61" s="60"/>
      <c r="E61" s="60"/>
      <c r="F61" s="60"/>
      <c r="G61" s="60"/>
      <c r="H61" s="60"/>
      <c r="I61" s="60"/>
      <c r="J61" s="60"/>
      <c r="K61" s="60"/>
      <c r="L61" s="134"/>
      <c r="S61" s="38"/>
      <c r="T61" s="38"/>
      <c r="U61" s="38"/>
      <c r="V61" s="38"/>
      <c r="W61" s="38"/>
      <c r="X61" s="38"/>
      <c r="Y61" s="38"/>
      <c r="Z61" s="38"/>
      <c r="AA61" s="38"/>
      <c r="AB61" s="38"/>
      <c r="AC61" s="38"/>
      <c r="AD61" s="38"/>
      <c r="AE61" s="38"/>
    </row>
    <row r="65" s="2" customFormat="1" ht="6.96" customHeight="1">
      <c r="A65" s="38"/>
      <c r="B65" s="61"/>
      <c r="C65" s="62"/>
      <c r="D65" s="62"/>
      <c r="E65" s="62"/>
      <c r="F65" s="62"/>
      <c r="G65" s="62"/>
      <c r="H65" s="62"/>
      <c r="I65" s="62"/>
      <c r="J65" s="62"/>
      <c r="K65" s="62"/>
      <c r="L65" s="134"/>
      <c r="S65" s="38"/>
      <c r="T65" s="38"/>
      <c r="U65" s="38"/>
      <c r="V65" s="38"/>
      <c r="W65" s="38"/>
      <c r="X65" s="38"/>
      <c r="Y65" s="38"/>
      <c r="Z65" s="38"/>
      <c r="AA65" s="38"/>
      <c r="AB65" s="38"/>
      <c r="AC65" s="38"/>
      <c r="AD65" s="38"/>
      <c r="AE65" s="38"/>
    </row>
    <row r="66" s="2" customFormat="1" ht="24.96" customHeight="1">
      <c r="A66" s="38"/>
      <c r="B66" s="39"/>
      <c r="C66" s="23" t="s">
        <v>106</v>
      </c>
      <c r="D66" s="40"/>
      <c r="E66" s="40"/>
      <c r="F66" s="40"/>
      <c r="G66" s="40"/>
      <c r="H66" s="40"/>
      <c r="I66" s="40"/>
      <c r="J66" s="40"/>
      <c r="K66" s="40"/>
      <c r="L66" s="134"/>
      <c r="S66" s="38"/>
      <c r="T66" s="38"/>
      <c r="U66" s="38"/>
      <c r="V66" s="38"/>
      <c r="W66" s="38"/>
      <c r="X66" s="38"/>
      <c r="Y66" s="38"/>
      <c r="Z66" s="38"/>
      <c r="AA66" s="38"/>
      <c r="AB66" s="38"/>
      <c r="AC66" s="38"/>
      <c r="AD66" s="38"/>
      <c r="AE66" s="38"/>
    </row>
    <row r="67" s="2" customFormat="1" ht="6.96" customHeight="1">
      <c r="A67" s="38"/>
      <c r="B67" s="39"/>
      <c r="C67" s="40"/>
      <c r="D67" s="40"/>
      <c r="E67" s="40"/>
      <c r="F67" s="40"/>
      <c r="G67" s="40"/>
      <c r="H67" s="40"/>
      <c r="I67" s="40"/>
      <c r="J67" s="40"/>
      <c r="K67" s="40"/>
      <c r="L67" s="134"/>
      <c r="S67" s="38"/>
      <c r="T67" s="38"/>
      <c r="U67" s="38"/>
      <c r="V67" s="38"/>
      <c r="W67" s="38"/>
      <c r="X67" s="38"/>
      <c r="Y67" s="38"/>
      <c r="Z67" s="38"/>
      <c r="AA67" s="38"/>
      <c r="AB67" s="38"/>
      <c r="AC67" s="38"/>
      <c r="AD67" s="38"/>
      <c r="AE67" s="38"/>
    </row>
    <row r="68" s="2" customFormat="1" ht="12" customHeight="1">
      <c r="A68" s="38"/>
      <c r="B68" s="39"/>
      <c r="C68" s="32" t="s">
        <v>16</v>
      </c>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16.5" customHeight="1">
      <c r="A69" s="38"/>
      <c r="B69" s="39"/>
      <c r="C69" s="40"/>
      <c r="D69" s="40"/>
      <c r="E69" s="160" t="str">
        <f>E7</f>
        <v>Oprava trati v úseku Chlumec n. C. - Městec Králové</v>
      </c>
      <c r="F69" s="32"/>
      <c r="G69" s="32"/>
      <c r="H69" s="32"/>
      <c r="I69" s="40"/>
      <c r="J69" s="40"/>
      <c r="K69" s="40"/>
      <c r="L69" s="134"/>
      <c r="S69" s="38"/>
      <c r="T69" s="38"/>
      <c r="U69" s="38"/>
      <c r="V69" s="38"/>
      <c r="W69" s="38"/>
      <c r="X69" s="38"/>
      <c r="Y69" s="38"/>
      <c r="Z69" s="38"/>
      <c r="AA69" s="38"/>
      <c r="AB69" s="38"/>
      <c r="AC69" s="38"/>
      <c r="AD69" s="38"/>
      <c r="AE69" s="38"/>
    </row>
    <row r="70" s="2" customFormat="1" ht="12" customHeight="1">
      <c r="A70" s="38"/>
      <c r="B70" s="39"/>
      <c r="C70" s="32" t="s">
        <v>99</v>
      </c>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30" customHeight="1">
      <c r="A71" s="38"/>
      <c r="B71" s="39"/>
      <c r="C71" s="40"/>
      <c r="D71" s="40"/>
      <c r="E71" s="69" t="str">
        <f>E9</f>
        <v xml:space="preserve">ON 2 - Materiál objednatele - dodávaný na místo stavby  (NEOCEŇOVAT)</v>
      </c>
      <c r="F71" s="40"/>
      <c r="G71" s="40"/>
      <c r="H71" s="40"/>
      <c r="I71" s="40"/>
      <c r="J71" s="40"/>
      <c r="K71" s="40"/>
      <c r="L71" s="134"/>
      <c r="S71" s="38"/>
      <c r="T71" s="38"/>
      <c r="U71" s="38"/>
      <c r="V71" s="38"/>
      <c r="W71" s="38"/>
      <c r="X71" s="38"/>
      <c r="Y71" s="38"/>
      <c r="Z71" s="38"/>
      <c r="AA71" s="38"/>
      <c r="AB71" s="38"/>
      <c r="AC71" s="38"/>
      <c r="AD71" s="38"/>
      <c r="AE71" s="38"/>
    </row>
    <row r="72" s="2" customFormat="1" ht="6.96" customHeight="1">
      <c r="A72" s="38"/>
      <c r="B72" s="39"/>
      <c r="C72" s="40"/>
      <c r="D72" s="40"/>
      <c r="E72" s="40"/>
      <c r="F72" s="40"/>
      <c r="G72" s="40"/>
      <c r="H72" s="40"/>
      <c r="I72" s="40"/>
      <c r="J72" s="40"/>
      <c r="K72" s="40"/>
      <c r="L72" s="134"/>
      <c r="S72" s="38"/>
      <c r="T72" s="38"/>
      <c r="U72" s="38"/>
      <c r="V72" s="38"/>
      <c r="W72" s="38"/>
      <c r="X72" s="38"/>
      <c r="Y72" s="38"/>
      <c r="Z72" s="38"/>
      <c r="AA72" s="38"/>
      <c r="AB72" s="38"/>
      <c r="AC72" s="38"/>
      <c r="AD72" s="38"/>
      <c r="AE72" s="38"/>
    </row>
    <row r="73" s="2" customFormat="1" ht="12" customHeight="1">
      <c r="A73" s="38"/>
      <c r="B73" s="39"/>
      <c r="C73" s="32" t="s">
        <v>21</v>
      </c>
      <c r="D73" s="40"/>
      <c r="E73" s="40"/>
      <c r="F73" s="27" t="str">
        <f>F12</f>
        <v>TÚ Chlumec n. C. - Městec Králové</v>
      </c>
      <c r="G73" s="40"/>
      <c r="H73" s="40"/>
      <c r="I73" s="32" t="s">
        <v>23</v>
      </c>
      <c r="J73" s="72" t="str">
        <f>IF(J12="","",J12)</f>
        <v>23. 11. 2021</v>
      </c>
      <c r="K73" s="40"/>
      <c r="L73" s="134"/>
      <c r="S73" s="38"/>
      <c r="T73" s="38"/>
      <c r="U73" s="38"/>
      <c r="V73" s="38"/>
      <c r="W73" s="38"/>
      <c r="X73" s="38"/>
      <c r="Y73" s="38"/>
      <c r="Z73" s="38"/>
      <c r="AA73" s="38"/>
      <c r="AB73" s="38"/>
      <c r="AC73" s="38"/>
      <c r="AD73" s="38"/>
      <c r="AE73" s="38"/>
    </row>
    <row r="74" s="2" customFormat="1" ht="6.96" customHeight="1">
      <c r="A74" s="38"/>
      <c r="B74" s="39"/>
      <c r="C74" s="40"/>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15.15" customHeight="1">
      <c r="A75" s="38"/>
      <c r="B75" s="39"/>
      <c r="C75" s="32" t="s">
        <v>25</v>
      </c>
      <c r="D75" s="40"/>
      <c r="E75" s="40"/>
      <c r="F75" s="27" t="str">
        <f>E15</f>
        <v>Správa železnic, s.o.</v>
      </c>
      <c r="G75" s="40"/>
      <c r="H75" s="40"/>
      <c r="I75" s="32" t="s">
        <v>31</v>
      </c>
      <c r="J75" s="36" t="str">
        <f>E21</f>
        <v>bez PD</v>
      </c>
      <c r="K75" s="40"/>
      <c r="L75" s="134"/>
      <c r="S75" s="38"/>
      <c r="T75" s="38"/>
      <c r="U75" s="38"/>
      <c r="V75" s="38"/>
      <c r="W75" s="38"/>
      <c r="X75" s="38"/>
      <c r="Y75" s="38"/>
      <c r="Z75" s="38"/>
      <c r="AA75" s="38"/>
      <c r="AB75" s="38"/>
      <c r="AC75" s="38"/>
      <c r="AD75" s="38"/>
      <c r="AE75" s="38"/>
    </row>
    <row r="76" s="2" customFormat="1" ht="25.65" customHeight="1">
      <c r="A76" s="38"/>
      <c r="B76" s="39"/>
      <c r="C76" s="32" t="s">
        <v>29</v>
      </c>
      <c r="D76" s="40"/>
      <c r="E76" s="40"/>
      <c r="F76" s="27" t="str">
        <f>IF(E18="","",E18)</f>
        <v>Vyplň údaj</v>
      </c>
      <c r="G76" s="40"/>
      <c r="H76" s="40"/>
      <c r="I76" s="32" t="s">
        <v>34</v>
      </c>
      <c r="J76" s="36" t="str">
        <f>E24</f>
        <v>Správa tratí Hradec Králové</v>
      </c>
      <c r="K76" s="40"/>
      <c r="L76" s="134"/>
      <c r="S76" s="38"/>
      <c r="T76" s="38"/>
      <c r="U76" s="38"/>
      <c r="V76" s="38"/>
      <c r="W76" s="38"/>
      <c r="X76" s="38"/>
      <c r="Y76" s="38"/>
      <c r="Z76" s="38"/>
      <c r="AA76" s="38"/>
      <c r="AB76" s="38"/>
      <c r="AC76" s="38"/>
      <c r="AD76" s="38"/>
      <c r="AE76" s="38"/>
    </row>
    <row r="77" s="2" customFormat="1" ht="10.32"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10" customFormat="1" ht="29.28" customHeight="1">
      <c r="A78" s="171"/>
      <c r="B78" s="172"/>
      <c r="C78" s="173" t="s">
        <v>107</v>
      </c>
      <c r="D78" s="174" t="s">
        <v>57</v>
      </c>
      <c r="E78" s="174" t="s">
        <v>53</v>
      </c>
      <c r="F78" s="174" t="s">
        <v>54</v>
      </c>
      <c r="G78" s="174" t="s">
        <v>108</v>
      </c>
      <c r="H78" s="174" t="s">
        <v>109</v>
      </c>
      <c r="I78" s="174" t="s">
        <v>110</v>
      </c>
      <c r="J78" s="174" t="s">
        <v>103</v>
      </c>
      <c r="K78" s="175" t="s">
        <v>111</v>
      </c>
      <c r="L78" s="176"/>
      <c r="M78" s="92" t="s">
        <v>19</v>
      </c>
      <c r="N78" s="93" t="s">
        <v>42</v>
      </c>
      <c r="O78" s="93" t="s">
        <v>112</v>
      </c>
      <c r="P78" s="93" t="s">
        <v>113</v>
      </c>
      <c r="Q78" s="93" t="s">
        <v>114</v>
      </c>
      <c r="R78" s="93" t="s">
        <v>115</v>
      </c>
      <c r="S78" s="93" t="s">
        <v>116</v>
      </c>
      <c r="T78" s="94" t="s">
        <v>117</v>
      </c>
      <c r="U78" s="171"/>
      <c r="V78" s="171"/>
      <c r="W78" s="171"/>
      <c r="X78" s="171"/>
      <c r="Y78" s="171"/>
      <c r="Z78" s="171"/>
      <c r="AA78" s="171"/>
      <c r="AB78" s="171"/>
      <c r="AC78" s="171"/>
      <c r="AD78" s="171"/>
      <c r="AE78" s="171"/>
    </row>
    <row r="79" s="2" customFormat="1" ht="22.8" customHeight="1">
      <c r="A79" s="38"/>
      <c r="B79" s="39"/>
      <c r="C79" s="99" t="s">
        <v>118</v>
      </c>
      <c r="D79" s="40"/>
      <c r="E79" s="40"/>
      <c r="F79" s="40"/>
      <c r="G79" s="40"/>
      <c r="H79" s="40"/>
      <c r="I79" s="40"/>
      <c r="J79" s="177">
        <f>BK79</f>
        <v>0</v>
      </c>
      <c r="K79" s="40"/>
      <c r="L79" s="44"/>
      <c r="M79" s="95"/>
      <c r="N79" s="178"/>
      <c r="O79" s="96"/>
      <c r="P79" s="179">
        <f>SUM(P80:P81)</f>
        <v>0</v>
      </c>
      <c r="Q79" s="96"/>
      <c r="R79" s="179">
        <f>SUM(R80:R81)</f>
        <v>0</v>
      </c>
      <c r="S79" s="96"/>
      <c r="T79" s="180">
        <f>SUM(T80:T81)</f>
        <v>0</v>
      </c>
      <c r="U79" s="38"/>
      <c r="V79" s="38"/>
      <c r="W79" s="38"/>
      <c r="X79" s="38"/>
      <c r="Y79" s="38"/>
      <c r="Z79" s="38"/>
      <c r="AA79" s="38"/>
      <c r="AB79" s="38"/>
      <c r="AC79" s="38"/>
      <c r="AD79" s="38"/>
      <c r="AE79" s="38"/>
      <c r="AT79" s="17" t="s">
        <v>71</v>
      </c>
      <c r="AU79" s="17" t="s">
        <v>104</v>
      </c>
      <c r="BK79" s="181">
        <f>SUM(BK80:BK81)</f>
        <v>0</v>
      </c>
    </row>
    <row r="80" s="2" customFormat="1" ht="24.15" customHeight="1">
      <c r="A80" s="38"/>
      <c r="B80" s="39"/>
      <c r="C80" s="233" t="s">
        <v>80</v>
      </c>
      <c r="D80" s="273" t="s">
        <v>321</v>
      </c>
      <c r="E80" s="235" t="s">
        <v>974</v>
      </c>
      <c r="F80" s="236" t="s">
        <v>975</v>
      </c>
      <c r="G80" s="237" t="s">
        <v>170</v>
      </c>
      <c r="H80" s="238">
        <v>4000</v>
      </c>
      <c r="I80" s="239"/>
      <c r="J80" s="240">
        <f>ROUND(I80*H80,2)</f>
        <v>0</v>
      </c>
      <c r="K80" s="236" t="s">
        <v>19</v>
      </c>
      <c r="L80" s="241"/>
      <c r="M80" s="242" t="s">
        <v>19</v>
      </c>
      <c r="N80" s="243" t="s">
        <v>43</v>
      </c>
      <c r="O80" s="84"/>
      <c r="P80" s="191">
        <f>O80*H80</f>
        <v>0</v>
      </c>
      <c r="Q80" s="191">
        <v>0</v>
      </c>
      <c r="R80" s="191">
        <f>Q80*H80</f>
        <v>0</v>
      </c>
      <c r="S80" s="191">
        <v>0</v>
      </c>
      <c r="T80" s="192">
        <f>S80*H80</f>
        <v>0</v>
      </c>
      <c r="U80" s="38"/>
      <c r="V80" s="38"/>
      <c r="W80" s="38"/>
      <c r="X80" s="38"/>
      <c r="Y80" s="38"/>
      <c r="Z80" s="38"/>
      <c r="AA80" s="38"/>
      <c r="AB80" s="38"/>
      <c r="AC80" s="38"/>
      <c r="AD80" s="38"/>
      <c r="AE80" s="38"/>
      <c r="AR80" s="193" t="s">
        <v>749</v>
      </c>
      <c r="AT80" s="193" t="s">
        <v>321</v>
      </c>
      <c r="AU80" s="193" t="s">
        <v>72</v>
      </c>
      <c r="AY80" s="17" t="s">
        <v>125</v>
      </c>
      <c r="BE80" s="194">
        <f>IF(N80="základní",J80,0)</f>
        <v>0</v>
      </c>
      <c r="BF80" s="194">
        <f>IF(N80="snížená",J80,0)</f>
        <v>0</v>
      </c>
      <c r="BG80" s="194">
        <f>IF(N80="zákl. přenesená",J80,0)</f>
        <v>0</v>
      </c>
      <c r="BH80" s="194">
        <f>IF(N80="sníž. přenesená",J80,0)</f>
        <v>0</v>
      </c>
      <c r="BI80" s="194">
        <f>IF(N80="nulová",J80,0)</f>
        <v>0</v>
      </c>
      <c r="BJ80" s="17" t="s">
        <v>80</v>
      </c>
      <c r="BK80" s="194">
        <f>ROUND(I80*H80,2)</f>
        <v>0</v>
      </c>
      <c r="BL80" s="17" t="s">
        <v>458</v>
      </c>
      <c r="BM80" s="193" t="s">
        <v>1019</v>
      </c>
    </row>
    <row r="81" s="2" customFormat="1">
      <c r="A81" s="38"/>
      <c r="B81" s="39"/>
      <c r="C81" s="40"/>
      <c r="D81" s="195" t="s">
        <v>126</v>
      </c>
      <c r="E81" s="40"/>
      <c r="F81" s="196" t="s">
        <v>975</v>
      </c>
      <c r="G81" s="40"/>
      <c r="H81" s="40"/>
      <c r="I81" s="197"/>
      <c r="J81" s="40"/>
      <c r="K81" s="40"/>
      <c r="L81" s="44"/>
      <c r="M81" s="258"/>
      <c r="N81" s="259"/>
      <c r="O81" s="260"/>
      <c r="P81" s="260"/>
      <c r="Q81" s="260"/>
      <c r="R81" s="260"/>
      <c r="S81" s="260"/>
      <c r="T81" s="261"/>
      <c r="U81" s="38"/>
      <c r="V81" s="38"/>
      <c r="W81" s="38"/>
      <c r="X81" s="38"/>
      <c r="Y81" s="38"/>
      <c r="Z81" s="38"/>
      <c r="AA81" s="38"/>
      <c r="AB81" s="38"/>
      <c r="AC81" s="38"/>
      <c r="AD81" s="38"/>
      <c r="AE81" s="38"/>
      <c r="AT81" s="17" t="s">
        <v>126</v>
      </c>
      <c r="AU81" s="17" t="s">
        <v>72</v>
      </c>
    </row>
    <row r="82" s="2" customFormat="1" ht="6.96" customHeight="1">
      <c r="A82" s="38"/>
      <c r="B82" s="59"/>
      <c r="C82" s="60"/>
      <c r="D82" s="60"/>
      <c r="E82" s="60"/>
      <c r="F82" s="60"/>
      <c r="G82" s="60"/>
      <c r="H82" s="60"/>
      <c r="I82" s="60"/>
      <c r="J82" s="60"/>
      <c r="K82" s="60"/>
      <c r="L82" s="44"/>
      <c r="M82" s="38"/>
      <c r="O82" s="38"/>
      <c r="P82" s="38"/>
      <c r="Q82" s="38"/>
      <c r="R82" s="38"/>
      <c r="S82" s="38"/>
      <c r="T82" s="38"/>
      <c r="U82" s="38"/>
      <c r="V82" s="38"/>
      <c r="W82" s="38"/>
      <c r="X82" s="38"/>
      <c r="Y82" s="38"/>
      <c r="Z82" s="38"/>
      <c r="AA82" s="38"/>
      <c r="AB82" s="38"/>
      <c r="AC82" s="38"/>
      <c r="AD82" s="38"/>
      <c r="AE82" s="38"/>
    </row>
  </sheetData>
  <sheetProtection sheet="1" autoFilter="0" formatColumns="0" formatRows="0" objects="1" scenarios="1" spinCount="100000" saltValue="caD0mk3+Wt9pPaUn0oj0Tkk2hOIoDMpgMIzc7CFsBfAIiupilwh2Dqz0f8/xVIZzOiol6lI9fFxYy60fGP+vuA==" hashValue="m5hh/FuB+hVrTGtgbdIrhk0HgW1LbNmzFPzbVLlaDTkpJWOISqjRc/HWIdem06p93FXcrKjYcJ4efhwxlpCEDQ==" algorithmName="SHA-512" password="CC35"/>
  <autoFilter ref="C78:K81"/>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97</v>
      </c>
    </row>
    <row r="3" hidden="1" s="1" customFormat="1" ht="6.96" customHeight="1">
      <c r="B3" s="128"/>
      <c r="C3" s="129"/>
      <c r="D3" s="129"/>
      <c r="E3" s="129"/>
      <c r="F3" s="129"/>
      <c r="G3" s="129"/>
      <c r="H3" s="129"/>
      <c r="I3" s="129"/>
      <c r="J3" s="129"/>
      <c r="K3" s="129"/>
      <c r="L3" s="20"/>
      <c r="AT3" s="17" t="s">
        <v>82</v>
      </c>
    </row>
    <row r="4" hidden="1" s="1" customFormat="1" ht="24.96" customHeight="1">
      <c r="B4" s="20"/>
      <c r="D4" s="130" t="s">
        <v>98</v>
      </c>
      <c r="L4" s="20"/>
      <c r="M4" s="131" t="s">
        <v>10</v>
      </c>
      <c r="AT4" s="17" t="s">
        <v>4</v>
      </c>
    </row>
    <row r="5" hidden="1" s="1" customFormat="1" ht="6.96" customHeight="1">
      <c r="B5" s="20"/>
      <c r="L5" s="20"/>
    </row>
    <row r="6" hidden="1" s="1" customFormat="1" ht="12" customHeight="1">
      <c r="B6" s="20"/>
      <c r="D6" s="132" t="s">
        <v>16</v>
      </c>
      <c r="L6" s="20"/>
    </row>
    <row r="7" hidden="1" s="1" customFormat="1" ht="16.5" customHeight="1">
      <c r="B7" s="20"/>
      <c r="E7" s="133" t="str">
        <f>'Rekapitulace zakázky'!K6</f>
        <v>Oprava trati v úseku Chlumec n. C. - Městec Králové</v>
      </c>
      <c r="F7" s="132"/>
      <c r="G7" s="132"/>
      <c r="H7" s="132"/>
      <c r="L7" s="20"/>
    </row>
    <row r="8" hidden="1" s="2" customFormat="1" ht="12" customHeight="1">
      <c r="A8" s="38"/>
      <c r="B8" s="44"/>
      <c r="C8" s="38"/>
      <c r="D8" s="132" t="s">
        <v>99</v>
      </c>
      <c r="E8" s="38"/>
      <c r="F8" s="38"/>
      <c r="G8" s="38"/>
      <c r="H8" s="38"/>
      <c r="I8" s="38"/>
      <c r="J8" s="38"/>
      <c r="K8" s="38"/>
      <c r="L8" s="134"/>
      <c r="S8" s="38"/>
      <c r="T8" s="38"/>
      <c r="U8" s="38"/>
      <c r="V8" s="38"/>
      <c r="W8" s="38"/>
      <c r="X8" s="38"/>
      <c r="Y8" s="38"/>
      <c r="Z8" s="38"/>
      <c r="AA8" s="38"/>
      <c r="AB8" s="38"/>
      <c r="AC8" s="38"/>
      <c r="AD8" s="38"/>
      <c r="AE8" s="38"/>
    </row>
    <row r="9" hidden="1" s="2" customFormat="1" ht="16.5" customHeight="1">
      <c r="A9" s="38"/>
      <c r="B9" s="44"/>
      <c r="C9" s="38"/>
      <c r="D9" s="38"/>
      <c r="E9" s="135" t="s">
        <v>1020</v>
      </c>
      <c r="F9" s="38"/>
      <c r="G9" s="38"/>
      <c r="H9" s="38"/>
      <c r="I9" s="38"/>
      <c r="J9" s="38"/>
      <c r="K9" s="38"/>
      <c r="L9" s="134"/>
      <c r="S9" s="38"/>
      <c r="T9" s="38"/>
      <c r="U9" s="38"/>
      <c r="V9" s="38"/>
      <c r="W9" s="38"/>
      <c r="X9" s="38"/>
      <c r="Y9" s="38"/>
      <c r="Z9" s="38"/>
      <c r="AA9" s="38"/>
      <c r="AB9" s="38"/>
      <c r="AC9" s="38"/>
      <c r="AD9" s="38"/>
      <c r="AE9" s="38"/>
    </row>
    <row r="10" hidden="1"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hidden="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hidden="1" s="2" customFormat="1" ht="12" customHeight="1">
      <c r="A12" s="38"/>
      <c r="B12" s="44"/>
      <c r="C12" s="38"/>
      <c r="D12" s="132" t="s">
        <v>21</v>
      </c>
      <c r="E12" s="38"/>
      <c r="F12" s="136" t="s">
        <v>22</v>
      </c>
      <c r="G12" s="38"/>
      <c r="H12" s="38"/>
      <c r="I12" s="132" t="s">
        <v>23</v>
      </c>
      <c r="J12" s="137" t="str">
        <f>'Rekapitulace zakázky'!AN8</f>
        <v>23. 11. 2021</v>
      </c>
      <c r="K12" s="38"/>
      <c r="L12" s="134"/>
      <c r="S12" s="38"/>
      <c r="T12" s="38"/>
      <c r="U12" s="38"/>
      <c r="V12" s="38"/>
      <c r="W12" s="38"/>
      <c r="X12" s="38"/>
      <c r="Y12" s="38"/>
      <c r="Z12" s="38"/>
      <c r="AA12" s="38"/>
      <c r="AB12" s="38"/>
      <c r="AC12" s="38"/>
      <c r="AD12" s="38"/>
      <c r="AE12" s="38"/>
    </row>
    <row r="13" hidden="1"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hidden="1" s="2" customFormat="1" ht="12" customHeight="1">
      <c r="A14" s="38"/>
      <c r="B14" s="44"/>
      <c r="C14" s="38"/>
      <c r="D14" s="132" t="s">
        <v>25</v>
      </c>
      <c r="E14" s="38"/>
      <c r="F14" s="38"/>
      <c r="G14" s="38"/>
      <c r="H14" s="38"/>
      <c r="I14" s="132" t="s">
        <v>26</v>
      </c>
      <c r="J14" s="136" t="s">
        <v>19</v>
      </c>
      <c r="K14" s="38"/>
      <c r="L14" s="134"/>
      <c r="S14" s="38"/>
      <c r="T14" s="38"/>
      <c r="U14" s="38"/>
      <c r="V14" s="38"/>
      <c r="W14" s="38"/>
      <c r="X14" s="38"/>
      <c r="Y14" s="38"/>
      <c r="Z14" s="38"/>
      <c r="AA14" s="38"/>
      <c r="AB14" s="38"/>
      <c r="AC14" s="38"/>
      <c r="AD14" s="38"/>
      <c r="AE14" s="38"/>
    </row>
    <row r="15" hidden="1" s="2" customFormat="1" ht="18" customHeight="1">
      <c r="A15" s="38"/>
      <c r="B15" s="44"/>
      <c r="C15" s="38"/>
      <c r="D15" s="38"/>
      <c r="E15" s="136" t="s">
        <v>27</v>
      </c>
      <c r="F15" s="38"/>
      <c r="G15" s="38"/>
      <c r="H15" s="38"/>
      <c r="I15" s="132" t="s">
        <v>28</v>
      </c>
      <c r="J15" s="136" t="s">
        <v>19</v>
      </c>
      <c r="K15" s="38"/>
      <c r="L15" s="134"/>
      <c r="S15" s="38"/>
      <c r="T15" s="38"/>
      <c r="U15" s="38"/>
      <c r="V15" s="38"/>
      <c r="W15" s="38"/>
      <c r="X15" s="38"/>
      <c r="Y15" s="38"/>
      <c r="Z15" s="38"/>
      <c r="AA15" s="38"/>
      <c r="AB15" s="38"/>
      <c r="AC15" s="38"/>
      <c r="AD15" s="38"/>
      <c r="AE15" s="38"/>
    </row>
    <row r="16" hidden="1"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hidden="1" s="2" customFormat="1" ht="12" customHeight="1">
      <c r="A17" s="38"/>
      <c r="B17" s="44"/>
      <c r="C17" s="38"/>
      <c r="D17" s="132" t="s">
        <v>29</v>
      </c>
      <c r="E17" s="38"/>
      <c r="F17" s="38"/>
      <c r="G17" s="38"/>
      <c r="H17" s="38"/>
      <c r="I17" s="132" t="s">
        <v>26</v>
      </c>
      <c r="J17" s="33" t="str">
        <f>'Rekapitulace zakázky'!AN13</f>
        <v>Vyplň údaj</v>
      </c>
      <c r="K17" s="38"/>
      <c r="L17" s="134"/>
      <c r="S17" s="38"/>
      <c r="T17" s="38"/>
      <c r="U17" s="38"/>
      <c r="V17" s="38"/>
      <c r="W17" s="38"/>
      <c r="X17" s="38"/>
      <c r="Y17" s="38"/>
      <c r="Z17" s="38"/>
      <c r="AA17" s="38"/>
      <c r="AB17" s="38"/>
      <c r="AC17" s="38"/>
      <c r="AD17" s="38"/>
      <c r="AE17" s="38"/>
    </row>
    <row r="18" hidden="1" s="2" customFormat="1" ht="18" customHeight="1">
      <c r="A18" s="38"/>
      <c r="B18" s="44"/>
      <c r="C18" s="38"/>
      <c r="D18" s="38"/>
      <c r="E18" s="33" t="str">
        <f>'Rekapitulace zakázky'!E14</f>
        <v>Vyplň údaj</v>
      </c>
      <c r="F18" s="136"/>
      <c r="G18" s="136"/>
      <c r="H18" s="136"/>
      <c r="I18" s="132" t="s">
        <v>28</v>
      </c>
      <c r="J18" s="33" t="str">
        <f>'Rekapitulace zakázky'!AN14</f>
        <v>Vyplň údaj</v>
      </c>
      <c r="K18" s="38"/>
      <c r="L18" s="134"/>
      <c r="S18" s="38"/>
      <c r="T18" s="38"/>
      <c r="U18" s="38"/>
      <c r="V18" s="38"/>
      <c r="W18" s="38"/>
      <c r="X18" s="38"/>
      <c r="Y18" s="38"/>
      <c r="Z18" s="38"/>
      <c r="AA18" s="38"/>
      <c r="AB18" s="38"/>
      <c r="AC18" s="38"/>
      <c r="AD18" s="38"/>
      <c r="AE18" s="38"/>
    </row>
    <row r="19" hidden="1"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hidden="1" s="2" customFormat="1" ht="12" customHeight="1">
      <c r="A20" s="38"/>
      <c r="B20" s="44"/>
      <c r="C20" s="38"/>
      <c r="D20" s="132" t="s">
        <v>31</v>
      </c>
      <c r="E20" s="38"/>
      <c r="F20" s="38"/>
      <c r="G20" s="38"/>
      <c r="H20" s="38"/>
      <c r="I20" s="132" t="s">
        <v>26</v>
      </c>
      <c r="J20" s="136" t="s">
        <v>19</v>
      </c>
      <c r="K20" s="38"/>
      <c r="L20" s="134"/>
      <c r="S20" s="38"/>
      <c r="T20" s="38"/>
      <c r="U20" s="38"/>
      <c r="V20" s="38"/>
      <c r="W20" s="38"/>
      <c r="X20" s="38"/>
      <c r="Y20" s="38"/>
      <c r="Z20" s="38"/>
      <c r="AA20" s="38"/>
      <c r="AB20" s="38"/>
      <c r="AC20" s="38"/>
      <c r="AD20" s="38"/>
      <c r="AE20" s="38"/>
    </row>
    <row r="21" hidden="1" s="2" customFormat="1" ht="18" customHeight="1">
      <c r="A21" s="38"/>
      <c r="B21" s="44"/>
      <c r="C21" s="38"/>
      <c r="D21" s="38"/>
      <c r="E21" s="136" t="s">
        <v>32</v>
      </c>
      <c r="F21" s="38"/>
      <c r="G21" s="38"/>
      <c r="H21" s="38"/>
      <c r="I21" s="132" t="s">
        <v>28</v>
      </c>
      <c r="J21" s="136" t="s">
        <v>19</v>
      </c>
      <c r="K21" s="38"/>
      <c r="L21" s="134"/>
      <c r="S21" s="38"/>
      <c r="T21" s="38"/>
      <c r="U21" s="38"/>
      <c r="V21" s="38"/>
      <c r="W21" s="38"/>
      <c r="X21" s="38"/>
      <c r="Y21" s="38"/>
      <c r="Z21" s="38"/>
      <c r="AA21" s="38"/>
      <c r="AB21" s="38"/>
      <c r="AC21" s="38"/>
      <c r="AD21" s="38"/>
      <c r="AE21" s="38"/>
    </row>
    <row r="22" hidden="1"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hidden="1" s="2" customFormat="1" ht="12" customHeight="1">
      <c r="A23" s="38"/>
      <c r="B23" s="44"/>
      <c r="C23" s="38"/>
      <c r="D23" s="132" t="s">
        <v>34</v>
      </c>
      <c r="E23" s="38"/>
      <c r="F23" s="38"/>
      <c r="G23" s="38"/>
      <c r="H23" s="38"/>
      <c r="I23" s="132" t="s">
        <v>26</v>
      </c>
      <c r="J23" s="136" t="s">
        <v>19</v>
      </c>
      <c r="K23" s="38"/>
      <c r="L23" s="134"/>
      <c r="S23" s="38"/>
      <c r="T23" s="38"/>
      <c r="U23" s="38"/>
      <c r="V23" s="38"/>
      <c r="W23" s="38"/>
      <c r="X23" s="38"/>
      <c r="Y23" s="38"/>
      <c r="Z23" s="38"/>
      <c r="AA23" s="38"/>
      <c r="AB23" s="38"/>
      <c r="AC23" s="38"/>
      <c r="AD23" s="38"/>
      <c r="AE23" s="38"/>
    </row>
    <row r="24" hidden="1" s="2" customFormat="1" ht="18" customHeight="1">
      <c r="A24" s="38"/>
      <c r="B24" s="44"/>
      <c r="C24" s="38"/>
      <c r="D24" s="38"/>
      <c r="E24" s="136" t="s">
        <v>35</v>
      </c>
      <c r="F24" s="38"/>
      <c r="G24" s="38"/>
      <c r="H24" s="38"/>
      <c r="I24" s="132" t="s">
        <v>28</v>
      </c>
      <c r="J24" s="136" t="s">
        <v>19</v>
      </c>
      <c r="K24" s="38"/>
      <c r="L24" s="134"/>
      <c r="S24" s="38"/>
      <c r="T24" s="38"/>
      <c r="U24" s="38"/>
      <c r="V24" s="38"/>
      <c r="W24" s="38"/>
      <c r="X24" s="38"/>
      <c r="Y24" s="38"/>
      <c r="Z24" s="38"/>
      <c r="AA24" s="38"/>
      <c r="AB24" s="38"/>
      <c r="AC24" s="38"/>
      <c r="AD24" s="38"/>
      <c r="AE24" s="38"/>
    </row>
    <row r="25" hidden="1"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hidden="1" s="2" customFormat="1" ht="12" customHeight="1">
      <c r="A26" s="38"/>
      <c r="B26" s="44"/>
      <c r="C26" s="38"/>
      <c r="D26" s="132" t="s">
        <v>36</v>
      </c>
      <c r="E26" s="38"/>
      <c r="F26" s="38"/>
      <c r="G26" s="38"/>
      <c r="H26" s="38"/>
      <c r="I26" s="38"/>
      <c r="J26" s="38"/>
      <c r="K26" s="38"/>
      <c r="L26" s="134"/>
      <c r="S26" s="38"/>
      <c r="T26" s="38"/>
      <c r="U26" s="38"/>
      <c r="V26" s="38"/>
      <c r="W26" s="38"/>
      <c r="X26" s="38"/>
      <c r="Y26" s="38"/>
      <c r="Z26" s="38"/>
      <c r="AA26" s="38"/>
      <c r="AB26" s="38"/>
      <c r="AC26" s="38"/>
      <c r="AD26" s="38"/>
      <c r="AE26" s="38"/>
    </row>
    <row r="27" hidden="1" s="8" customFormat="1" ht="71.25" customHeight="1">
      <c r="A27" s="138"/>
      <c r="B27" s="139"/>
      <c r="C27" s="138"/>
      <c r="D27" s="138"/>
      <c r="E27" s="140" t="s">
        <v>37</v>
      </c>
      <c r="F27" s="140"/>
      <c r="G27" s="140"/>
      <c r="H27" s="140"/>
      <c r="I27" s="138"/>
      <c r="J27" s="138"/>
      <c r="K27" s="138"/>
      <c r="L27" s="141"/>
      <c r="S27" s="138"/>
      <c r="T27" s="138"/>
      <c r="U27" s="138"/>
      <c r="V27" s="138"/>
      <c r="W27" s="138"/>
      <c r="X27" s="138"/>
      <c r="Y27" s="138"/>
      <c r="Z27" s="138"/>
      <c r="AA27" s="138"/>
      <c r="AB27" s="138"/>
      <c r="AC27" s="138"/>
      <c r="AD27" s="138"/>
      <c r="AE27" s="138"/>
    </row>
    <row r="28" hidden="1"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hidden="1"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hidden="1" s="2" customFormat="1" ht="25.44" customHeight="1">
      <c r="A30" s="38"/>
      <c r="B30" s="44"/>
      <c r="C30" s="38"/>
      <c r="D30" s="143" t="s">
        <v>38</v>
      </c>
      <c r="E30" s="38"/>
      <c r="F30" s="38"/>
      <c r="G30" s="38"/>
      <c r="H30" s="38"/>
      <c r="I30" s="38"/>
      <c r="J30" s="144">
        <f>ROUND(J80, 2)</f>
        <v>0</v>
      </c>
      <c r="K30" s="38"/>
      <c r="L30" s="134"/>
      <c r="S30" s="38"/>
      <c r="T30" s="38"/>
      <c r="U30" s="38"/>
      <c r="V30" s="38"/>
      <c r="W30" s="38"/>
      <c r="X30" s="38"/>
      <c r="Y30" s="38"/>
      <c r="Z30" s="38"/>
      <c r="AA30" s="38"/>
      <c r="AB30" s="38"/>
      <c r="AC30" s="38"/>
      <c r="AD30" s="38"/>
      <c r="AE30" s="38"/>
    </row>
    <row r="31" hidden="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hidden="1" s="2" customFormat="1" ht="14.4" customHeight="1">
      <c r="A32" s="38"/>
      <c r="B32" s="44"/>
      <c r="C32" s="38"/>
      <c r="D32" s="38"/>
      <c r="E32" s="38"/>
      <c r="F32" s="145" t="s">
        <v>40</v>
      </c>
      <c r="G32" s="38"/>
      <c r="H32" s="38"/>
      <c r="I32" s="145" t="s">
        <v>39</v>
      </c>
      <c r="J32" s="145" t="s">
        <v>41</v>
      </c>
      <c r="K32" s="38"/>
      <c r="L32" s="134"/>
      <c r="S32" s="38"/>
      <c r="T32" s="38"/>
      <c r="U32" s="38"/>
      <c r="V32" s="38"/>
      <c r="W32" s="38"/>
      <c r="X32" s="38"/>
      <c r="Y32" s="38"/>
      <c r="Z32" s="38"/>
      <c r="AA32" s="38"/>
      <c r="AB32" s="38"/>
      <c r="AC32" s="38"/>
      <c r="AD32" s="38"/>
      <c r="AE32" s="38"/>
    </row>
    <row r="33" hidden="1" s="2" customFormat="1" ht="14.4" customHeight="1">
      <c r="A33" s="38"/>
      <c r="B33" s="44"/>
      <c r="C33" s="38"/>
      <c r="D33" s="146" t="s">
        <v>42</v>
      </c>
      <c r="E33" s="132" t="s">
        <v>43</v>
      </c>
      <c r="F33" s="147">
        <f>ROUND((SUM(BE80:BE99)),  2)</f>
        <v>0</v>
      </c>
      <c r="G33" s="38"/>
      <c r="H33" s="38"/>
      <c r="I33" s="148">
        <v>0.20999999999999999</v>
      </c>
      <c r="J33" s="147">
        <f>ROUND(((SUM(BE80:BE99))*I33),  2)</f>
        <v>0</v>
      </c>
      <c r="K33" s="38"/>
      <c r="L33" s="134"/>
      <c r="S33" s="38"/>
      <c r="T33" s="38"/>
      <c r="U33" s="38"/>
      <c r="V33" s="38"/>
      <c r="W33" s="38"/>
      <c r="X33" s="38"/>
      <c r="Y33" s="38"/>
      <c r="Z33" s="38"/>
      <c r="AA33" s="38"/>
      <c r="AB33" s="38"/>
      <c r="AC33" s="38"/>
      <c r="AD33" s="38"/>
      <c r="AE33" s="38"/>
    </row>
    <row r="34" hidden="1" s="2" customFormat="1" ht="14.4" customHeight="1">
      <c r="A34" s="38"/>
      <c r="B34" s="44"/>
      <c r="C34" s="38"/>
      <c r="D34" s="38"/>
      <c r="E34" s="132" t="s">
        <v>44</v>
      </c>
      <c r="F34" s="147">
        <f>ROUND((SUM(BF80:BF99)),  2)</f>
        <v>0</v>
      </c>
      <c r="G34" s="38"/>
      <c r="H34" s="38"/>
      <c r="I34" s="148">
        <v>0.14999999999999999</v>
      </c>
      <c r="J34" s="147">
        <f>ROUND(((SUM(BF80:BF99))*I34),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45</v>
      </c>
      <c r="F35" s="147">
        <f>ROUND((SUM(BG80:BG99)),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46</v>
      </c>
      <c r="F36" s="147">
        <f>ROUND((SUM(BH80:BH99)),  2)</f>
        <v>0</v>
      </c>
      <c r="G36" s="38"/>
      <c r="H36" s="38"/>
      <c r="I36" s="148">
        <v>0.14999999999999999</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47</v>
      </c>
      <c r="F37" s="147">
        <f>ROUND((SUM(BI80:BI99)),  2)</f>
        <v>0</v>
      </c>
      <c r="G37" s="38"/>
      <c r="H37" s="38"/>
      <c r="I37" s="148">
        <v>0</v>
      </c>
      <c r="J37" s="147">
        <f>0</f>
        <v>0</v>
      </c>
      <c r="K37" s="38"/>
      <c r="L37" s="134"/>
      <c r="S37" s="38"/>
      <c r="T37" s="38"/>
      <c r="U37" s="38"/>
      <c r="V37" s="38"/>
      <c r="W37" s="38"/>
      <c r="X37" s="38"/>
      <c r="Y37" s="38"/>
      <c r="Z37" s="38"/>
      <c r="AA37" s="38"/>
      <c r="AB37" s="38"/>
      <c r="AC37" s="38"/>
      <c r="AD37" s="38"/>
      <c r="AE37" s="38"/>
    </row>
    <row r="38" hidden="1"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hidden="1" s="2" customFormat="1" ht="25.44" customHeight="1">
      <c r="A39" s="38"/>
      <c r="B39" s="44"/>
      <c r="C39" s="149"/>
      <c r="D39" s="150" t="s">
        <v>48</v>
      </c>
      <c r="E39" s="151"/>
      <c r="F39" s="151"/>
      <c r="G39" s="152" t="s">
        <v>49</v>
      </c>
      <c r="H39" s="153" t="s">
        <v>50</v>
      </c>
      <c r="I39" s="151"/>
      <c r="J39" s="154">
        <f>SUM(J30:J37)</f>
        <v>0</v>
      </c>
      <c r="K39" s="155"/>
      <c r="L39" s="134"/>
      <c r="S39" s="38"/>
      <c r="T39" s="38"/>
      <c r="U39" s="38"/>
      <c r="V39" s="38"/>
      <c r="W39" s="38"/>
      <c r="X39" s="38"/>
      <c r="Y39" s="38"/>
      <c r="Z39" s="38"/>
      <c r="AA39" s="38"/>
      <c r="AB39" s="38"/>
      <c r="AC39" s="38"/>
      <c r="AD39" s="38"/>
      <c r="AE39" s="38"/>
    </row>
    <row r="40" hidden="1"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1" hidden="1"/>
    <row r="42" hidden="1"/>
    <row r="43" hidden="1"/>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101</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16.5" customHeight="1">
      <c r="A48" s="38"/>
      <c r="B48" s="39"/>
      <c r="C48" s="40"/>
      <c r="D48" s="40"/>
      <c r="E48" s="160" t="str">
        <f>E7</f>
        <v>Oprava trati v úseku Chlumec n. C. - Městec Králové</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99</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VON - Vedlejší a ostatní náklady</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TÚ Chlumec n. C. - Městec Králové</v>
      </c>
      <c r="G52" s="40"/>
      <c r="H52" s="40"/>
      <c r="I52" s="32" t="s">
        <v>23</v>
      </c>
      <c r="J52" s="72" t="str">
        <f>IF(J12="","",J12)</f>
        <v>23. 11. 2021</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Správa železnic, s.o.</v>
      </c>
      <c r="G54" s="40"/>
      <c r="H54" s="40"/>
      <c r="I54" s="32" t="s">
        <v>31</v>
      </c>
      <c r="J54" s="36" t="str">
        <f>E21</f>
        <v>bez PD</v>
      </c>
      <c r="K54" s="40"/>
      <c r="L54" s="134"/>
      <c r="S54" s="38"/>
      <c r="T54" s="38"/>
      <c r="U54" s="38"/>
      <c r="V54" s="38"/>
      <c r="W54" s="38"/>
      <c r="X54" s="38"/>
      <c r="Y54" s="38"/>
      <c r="Z54" s="38"/>
      <c r="AA54" s="38"/>
      <c r="AB54" s="38"/>
      <c r="AC54" s="38"/>
      <c r="AD54" s="38"/>
      <c r="AE54" s="38"/>
    </row>
    <row r="55" s="2" customFormat="1" ht="25.65" customHeight="1">
      <c r="A55" s="38"/>
      <c r="B55" s="39"/>
      <c r="C55" s="32" t="s">
        <v>29</v>
      </c>
      <c r="D55" s="40"/>
      <c r="E55" s="40"/>
      <c r="F55" s="27" t="str">
        <f>IF(E18="","",E18)</f>
        <v>Vyplň údaj</v>
      </c>
      <c r="G55" s="40"/>
      <c r="H55" s="40"/>
      <c r="I55" s="32" t="s">
        <v>34</v>
      </c>
      <c r="J55" s="36" t="str">
        <f>E24</f>
        <v>Správa tratí Hradec Králové</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102</v>
      </c>
      <c r="D57" s="162"/>
      <c r="E57" s="162"/>
      <c r="F57" s="162"/>
      <c r="G57" s="162"/>
      <c r="H57" s="162"/>
      <c r="I57" s="162"/>
      <c r="J57" s="163" t="s">
        <v>103</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70</v>
      </c>
      <c r="D59" s="40"/>
      <c r="E59" s="40"/>
      <c r="F59" s="40"/>
      <c r="G59" s="40"/>
      <c r="H59" s="40"/>
      <c r="I59" s="40"/>
      <c r="J59" s="102">
        <f>J80</f>
        <v>0</v>
      </c>
      <c r="K59" s="40"/>
      <c r="L59" s="134"/>
      <c r="S59" s="38"/>
      <c r="T59" s="38"/>
      <c r="U59" s="38"/>
      <c r="V59" s="38"/>
      <c r="W59" s="38"/>
      <c r="X59" s="38"/>
      <c r="Y59" s="38"/>
      <c r="Z59" s="38"/>
      <c r="AA59" s="38"/>
      <c r="AB59" s="38"/>
      <c r="AC59" s="38"/>
      <c r="AD59" s="38"/>
      <c r="AE59" s="38"/>
      <c r="AU59" s="17" t="s">
        <v>104</v>
      </c>
    </row>
    <row r="60" s="9" customFormat="1" ht="24.96" customHeight="1">
      <c r="A60" s="9"/>
      <c r="B60" s="165"/>
      <c r="C60" s="166"/>
      <c r="D60" s="167" t="s">
        <v>1021</v>
      </c>
      <c r="E60" s="168"/>
      <c r="F60" s="168"/>
      <c r="G60" s="168"/>
      <c r="H60" s="168"/>
      <c r="I60" s="168"/>
      <c r="J60" s="169">
        <f>J81</f>
        <v>0</v>
      </c>
      <c r="K60" s="166"/>
      <c r="L60" s="170"/>
      <c r="S60" s="9"/>
      <c r="T60" s="9"/>
      <c r="U60" s="9"/>
      <c r="V60" s="9"/>
      <c r="W60" s="9"/>
      <c r="X60" s="9"/>
      <c r="Y60" s="9"/>
      <c r="Z60" s="9"/>
      <c r="AA60" s="9"/>
      <c r="AB60" s="9"/>
      <c r="AC60" s="9"/>
      <c r="AD60" s="9"/>
      <c r="AE60" s="9"/>
    </row>
    <row r="61" s="2" customFormat="1" ht="21.84" customHeight="1">
      <c r="A61" s="38"/>
      <c r="B61" s="39"/>
      <c r="C61" s="40"/>
      <c r="D61" s="40"/>
      <c r="E61" s="40"/>
      <c r="F61" s="40"/>
      <c r="G61" s="40"/>
      <c r="H61" s="40"/>
      <c r="I61" s="40"/>
      <c r="J61" s="40"/>
      <c r="K61" s="40"/>
      <c r="L61" s="134"/>
      <c r="S61" s="38"/>
      <c r="T61" s="38"/>
      <c r="U61" s="38"/>
      <c r="V61" s="38"/>
      <c r="W61" s="38"/>
      <c r="X61" s="38"/>
      <c r="Y61" s="38"/>
      <c r="Z61" s="38"/>
      <c r="AA61" s="38"/>
      <c r="AB61" s="38"/>
      <c r="AC61" s="38"/>
      <c r="AD61" s="38"/>
      <c r="AE61" s="38"/>
    </row>
    <row r="62" s="2" customFormat="1" ht="6.96" customHeight="1">
      <c r="A62" s="38"/>
      <c r="B62" s="59"/>
      <c r="C62" s="60"/>
      <c r="D62" s="60"/>
      <c r="E62" s="60"/>
      <c r="F62" s="60"/>
      <c r="G62" s="60"/>
      <c r="H62" s="60"/>
      <c r="I62" s="60"/>
      <c r="J62" s="60"/>
      <c r="K62" s="60"/>
      <c r="L62" s="134"/>
      <c r="S62" s="38"/>
      <c r="T62" s="38"/>
      <c r="U62" s="38"/>
      <c r="V62" s="38"/>
      <c r="W62" s="38"/>
      <c r="X62" s="38"/>
      <c r="Y62" s="38"/>
      <c r="Z62" s="38"/>
      <c r="AA62" s="38"/>
      <c r="AB62" s="38"/>
      <c r="AC62" s="38"/>
      <c r="AD62" s="38"/>
      <c r="AE62" s="38"/>
    </row>
    <row r="66" s="2" customFormat="1" ht="6.96" customHeight="1">
      <c r="A66" s="38"/>
      <c r="B66" s="61"/>
      <c r="C66" s="62"/>
      <c r="D66" s="62"/>
      <c r="E66" s="62"/>
      <c r="F66" s="62"/>
      <c r="G66" s="62"/>
      <c r="H66" s="62"/>
      <c r="I66" s="62"/>
      <c r="J66" s="62"/>
      <c r="K66" s="62"/>
      <c r="L66" s="134"/>
      <c r="S66" s="38"/>
      <c r="T66" s="38"/>
      <c r="U66" s="38"/>
      <c r="V66" s="38"/>
      <c r="W66" s="38"/>
      <c r="X66" s="38"/>
      <c r="Y66" s="38"/>
      <c r="Z66" s="38"/>
      <c r="AA66" s="38"/>
      <c r="AB66" s="38"/>
      <c r="AC66" s="38"/>
      <c r="AD66" s="38"/>
      <c r="AE66" s="38"/>
    </row>
    <row r="67" s="2" customFormat="1" ht="24.96" customHeight="1">
      <c r="A67" s="38"/>
      <c r="B67" s="39"/>
      <c r="C67" s="23" t="s">
        <v>106</v>
      </c>
      <c r="D67" s="40"/>
      <c r="E67" s="40"/>
      <c r="F67" s="40"/>
      <c r="G67" s="40"/>
      <c r="H67" s="40"/>
      <c r="I67" s="40"/>
      <c r="J67" s="40"/>
      <c r="K67" s="40"/>
      <c r="L67" s="134"/>
      <c r="S67" s="38"/>
      <c r="T67" s="38"/>
      <c r="U67" s="38"/>
      <c r="V67" s="38"/>
      <c r="W67" s="38"/>
      <c r="X67" s="38"/>
      <c r="Y67" s="38"/>
      <c r="Z67" s="38"/>
      <c r="AA67" s="38"/>
      <c r="AB67" s="38"/>
      <c r="AC67" s="38"/>
      <c r="AD67" s="38"/>
      <c r="AE67" s="38"/>
    </row>
    <row r="68" s="2" customFormat="1" ht="6.96"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12" customHeight="1">
      <c r="A69" s="38"/>
      <c r="B69" s="39"/>
      <c r="C69" s="32" t="s">
        <v>16</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16.5" customHeight="1">
      <c r="A70" s="38"/>
      <c r="B70" s="39"/>
      <c r="C70" s="40"/>
      <c r="D70" s="40"/>
      <c r="E70" s="160" t="str">
        <f>E7</f>
        <v>Oprava trati v úseku Chlumec n. C. - Městec Králové</v>
      </c>
      <c r="F70" s="32"/>
      <c r="G70" s="32"/>
      <c r="H70" s="32"/>
      <c r="I70" s="40"/>
      <c r="J70" s="40"/>
      <c r="K70" s="40"/>
      <c r="L70" s="134"/>
      <c r="S70" s="38"/>
      <c r="T70" s="38"/>
      <c r="U70" s="38"/>
      <c r="V70" s="38"/>
      <c r="W70" s="38"/>
      <c r="X70" s="38"/>
      <c r="Y70" s="38"/>
      <c r="Z70" s="38"/>
      <c r="AA70" s="38"/>
      <c r="AB70" s="38"/>
      <c r="AC70" s="38"/>
      <c r="AD70" s="38"/>
      <c r="AE70" s="38"/>
    </row>
    <row r="71" s="2" customFormat="1" ht="12" customHeight="1">
      <c r="A71" s="38"/>
      <c r="B71" s="39"/>
      <c r="C71" s="32" t="s">
        <v>99</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16.5" customHeight="1">
      <c r="A72" s="38"/>
      <c r="B72" s="39"/>
      <c r="C72" s="40"/>
      <c r="D72" s="40"/>
      <c r="E72" s="69" t="str">
        <f>E9</f>
        <v>VON - Vedlejší a ostatní náklady</v>
      </c>
      <c r="F72" s="40"/>
      <c r="G72" s="40"/>
      <c r="H72" s="40"/>
      <c r="I72" s="40"/>
      <c r="J72" s="40"/>
      <c r="K72" s="40"/>
      <c r="L72" s="134"/>
      <c r="S72" s="38"/>
      <c r="T72" s="38"/>
      <c r="U72" s="38"/>
      <c r="V72" s="38"/>
      <c r="W72" s="38"/>
      <c r="X72" s="38"/>
      <c r="Y72" s="38"/>
      <c r="Z72" s="38"/>
      <c r="AA72" s="38"/>
      <c r="AB72" s="38"/>
      <c r="AC72" s="38"/>
      <c r="AD72" s="38"/>
      <c r="AE72" s="38"/>
    </row>
    <row r="73" s="2" customFormat="1" ht="6.96" customHeight="1">
      <c r="A73" s="38"/>
      <c r="B73" s="39"/>
      <c r="C73" s="40"/>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12" customHeight="1">
      <c r="A74" s="38"/>
      <c r="B74" s="39"/>
      <c r="C74" s="32" t="s">
        <v>21</v>
      </c>
      <c r="D74" s="40"/>
      <c r="E74" s="40"/>
      <c r="F74" s="27" t="str">
        <f>F12</f>
        <v>TÚ Chlumec n. C. - Městec Králové</v>
      </c>
      <c r="G74" s="40"/>
      <c r="H74" s="40"/>
      <c r="I74" s="32" t="s">
        <v>23</v>
      </c>
      <c r="J74" s="72" t="str">
        <f>IF(J12="","",J12)</f>
        <v>23. 11. 2021</v>
      </c>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5.15" customHeight="1">
      <c r="A76" s="38"/>
      <c r="B76" s="39"/>
      <c r="C76" s="32" t="s">
        <v>25</v>
      </c>
      <c r="D76" s="40"/>
      <c r="E76" s="40"/>
      <c r="F76" s="27" t="str">
        <f>E15</f>
        <v>Správa železnic, s.o.</v>
      </c>
      <c r="G76" s="40"/>
      <c r="H76" s="40"/>
      <c r="I76" s="32" t="s">
        <v>31</v>
      </c>
      <c r="J76" s="36" t="str">
        <f>E21</f>
        <v>bez PD</v>
      </c>
      <c r="K76" s="40"/>
      <c r="L76" s="134"/>
      <c r="S76" s="38"/>
      <c r="T76" s="38"/>
      <c r="U76" s="38"/>
      <c r="V76" s="38"/>
      <c r="W76" s="38"/>
      <c r="X76" s="38"/>
      <c r="Y76" s="38"/>
      <c r="Z76" s="38"/>
      <c r="AA76" s="38"/>
      <c r="AB76" s="38"/>
      <c r="AC76" s="38"/>
      <c r="AD76" s="38"/>
      <c r="AE76" s="38"/>
    </row>
    <row r="77" s="2" customFormat="1" ht="25.65" customHeight="1">
      <c r="A77" s="38"/>
      <c r="B77" s="39"/>
      <c r="C77" s="32" t="s">
        <v>29</v>
      </c>
      <c r="D77" s="40"/>
      <c r="E77" s="40"/>
      <c r="F77" s="27" t="str">
        <f>IF(E18="","",E18)</f>
        <v>Vyplň údaj</v>
      </c>
      <c r="G77" s="40"/>
      <c r="H77" s="40"/>
      <c r="I77" s="32" t="s">
        <v>34</v>
      </c>
      <c r="J77" s="36" t="str">
        <f>E24</f>
        <v>Správa tratí Hradec Králové</v>
      </c>
      <c r="K77" s="40"/>
      <c r="L77" s="134"/>
      <c r="S77" s="38"/>
      <c r="T77" s="38"/>
      <c r="U77" s="38"/>
      <c r="V77" s="38"/>
      <c r="W77" s="38"/>
      <c r="X77" s="38"/>
      <c r="Y77" s="38"/>
      <c r="Z77" s="38"/>
      <c r="AA77" s="38"/>
      <c r="AB77" s="38"/>
      <c r="AC77" s="38"/>
      <c r="AD77" s="38"/>
      <c r="AE77" s="38"/>
    </row>
    <row r="78" s="2" customFormat="1" ht="10.32" customHeight="1">
      <c r="A78" s="38"/>
      <c r="B78" s="39"/>
      <c r="C78" s="40"/>
      <c r="D78" s="40"/>
      <c r="E78" s="40"/>
      <c r="F78" s="40"/>
      <c r="G78" s="40"/>
      <c r="H78" s="40"/>
      <c r="I78" s="40"/>
      <c r="J78" s="40"/>
      <c r="K78" s="40"/>
      <c r="L78" s="134"/>
      <c r="S78" s="38"/>
      <c r="T78" s="38"/>
      <c r="U78" s="38"/>
      <c r="V78" s="38"/>
      <c r="W78" s="38"/>
      <c r="X78" s="38"/>
      <c r="Y78" s="38"/>
      <c r="Z78" s="38"/>
      <c r="AA78" s="38"/>
      <c r="AB78" s="38"/>
      <c r="AC78" s="38"/>
      <c r="AD78" s="38"/>
      <c r="AE78" s="38"/>
    </row>
    <row r="79" s="10" customFormat="1" ht="29.28" customHeight="1">
      <c r="A79" s="171"/>
      <c r="B79" s="172"/>
      <c r="C79" s="173" t="s">
        <v>107</v>
      </c>
      <c r="D79" s="174" t="s">
        <v>57</v>
      </c>
      <c r="E79" s="174" t="s">
        <v>53</v>
      </c>
      <c r="F79" s="174" t="s">
        <v>54</v>
      </c>
      <c r="G79" s="174" t="s">
        <v>108</v>
      </c>
      <c r="H79" s="174" t="s">
        <v>109</v>
      </c>
      <c r="I79" s="174" t="s">
        <v>110</v>
      </c>
      <c r="J79" s="174" t="s">
        <v>103</v>
      </c>
      <c r="K79" s="175" t="s">
        <v>111</v>
      </c>
      <c r="L79" s="176"/>
      <c r="M79" s="92" t="s">
        <v>19</v>
      </c>
      <c r="N79" s="93" t="s">
        <v>42</v>
      </c>
      <c r="O79" s="93" t="s">
        <v>112</v>
      </c>
      <c r="P79" s="93" t="s">
        <v>113</v>
      </c>
      <c r="Q79" s="93" t="s">
        <v>114</v>
      </c>
      <c r="R79" s="93" t="s">
        <v>115</v>
      </c>
      <c r="S79" s="93" t="s">
        <v>116</v>
      </c>
      <c r="T79" s="94" t="s">
        <v>117</v>
      </c>
      <c r="U79" s="171"/>
      <c r="V79" s="171"/>
      <c r="W79" s="171"/>
      <c r="X79" s="171"/>
      <c r="Y79" s="171"/>
      <c r="Z79" s="171"/>
      <c r="AA79" s="171"/>
      <c r="AB79" s="171"/>
      <c r="AC79" s="171"/>
      <c r="AD79" s="171"/>
      <c r="AE79" s="171"/>
    </row>
    <row r="80" s="2" customFormat="1" ht="22.8" customHeight="1">
      <c r="A80" s="38"/>
      <c r="B80" s="39"/>
      <c r="C80" s="99" t="s">
        <v>118</v>
      </c>
      <c r="D80" s="40"/>
      <c r="E80" s="40"/>
      <c r="F80" s="40"/>
      <c r="G80" s="40"/>
      <c r="H80" s="40"/>
      <c r="I80" s="40"/>
      <c r="J80" s="177">
        <f>BK80</f>
        <v>0</v>
      </c>
      <c r="K80" s="40"/>
      <c r="L80" s="44"/>
      <c r="M80" s="95"/>
      <c r="N80" s="178"/>
      <c r="O80" s="96"/>
      <c r="P80" s="179">
        <f>P81</f>
        <v>0</v>
      </c>
      <c r="Q80" s="96"/>
      <c r="R80" s="179">
        <f>R81</f>
        <v>0</v>
      </c>
      <c r="S80" s="96"/>
      <c r="T80" s="180">
        <f>T81</f>
        <v>0</v>
      </c>
      <c r="U80" s="38"/>
      <c r="V80" s="38"/>
      <c r="W80" s="38"/>
      <c r="X80" s="38"/>
      <c r="Y80" s="38"/>
      <c r="Z80" s="38"/>
      <c r="AA80" s="38"/>
      <c r="AB80" s="38"/>
      <c r="AC80" s="38"/>
      <c r="AD80" s="38"/>
      <c r="AE80" s="38"/>
      <c r="AT80" s="17" t="s">
        <v>71</v>
      </c>
      <c r="AU80" s="17" t="s">
        <v>104</v>
      </c>
      <c r="BK80" s="181">
        <f>BK81</f>
        <v>0</v>
      </c>
    </row>
    <row r="81" s="14" customFormat="1" ht="25.92" customHeight="1">
      <c r="A81" s="14"/>
      <c r="B81" s="244"/>
      <c r="C81" s="245"/>
      <c r="D81" s="246" t="s">
        <v>71</v>
      </c>
      <c r="E81" s="247" t="s">
        <v>149</v>
      </c>
      <c r="F81" s="247" t="s">
        <v>96</v>
      </c>
      <c r="G81" s="245"/>
      <c r="H81" s="245"/>
      <c r="I81" s="248"/>
      <c r="J81" s="249">
        <f>BK81</f>
        <v>0</v>
      </c>
      <c r="K81" s="245"/>
      <c r="L81" s="250"/>
      <c r="M81" s="251"/>
      <c r="N81" s="252"/>
      <c r="O81" s="252"/>
      <c r="P81" s="253">
        <f>SUM(P82:P99)</f>
        <v>0</v>
      </c>
      <c r="Q81" s="252"/>
      <c r="R81" s="253">
        <f>SUM(R82:R99)</f>
        <v>0</v>
      </c>
      <c r="S81" s="252"/>
      <c r="T81" s="254">
        <f>SUM(T82:T99)</f>
        <v>0</v>
      </c>
      <c r="U81" s="14"/>
      <c r="V81" s="14"/>
      <c r="W81" s="14"/>
      <c r="X81" s="14"/>
      <c r="Y81" s="14"/>
      <c r="Z81" s="14"/>
      <c r="AA81" s="14"/>
      <c r="AB81" s="14"/>
      <c r="AC81" s="14"/>
      <c r="AD81" s="14"/>
      <c r="AE81" s="14"/>
      <c r="AR81" s="255" t="s">
        <v>149</v>
      </c>
      <c r="AT81" s="256" t="s">
        <v>71</v>
      </c>
      <c r="AU81" s="256" t="s">
        <v>72</v>
      </c>
      <c r="AY81" s="255" t="s">
        <v>125</v>
      </c>
      <c r="BK81" s="257">
        <f>SUM(BK82:BK99)</f>
        <v>0</v>
      </c>
    </row>
    <row r="82" s="2" customFormat="1">
      <c r="A82" s="38"/>
      <c r="B82" s="39"/>
      <c r="C82" s="182" t="s">
        <v>80</v>
      </c>
      <c r="D82" s="182" t="s">
        <v>119</v>
      </c>
      <c r="E82" s="183" t="s">
        <v>1022</v>
      </c>
      <c r="F82" s="184" t="s">
        <v>1023</v>
      </c>
      <c r="G82" s="185" t="s">
        <v>1024</v>
      </c>
      <c r="H82" s="186">
        <v>1</v>
      </c>
      <c r="I82" s="187"/>
      <c r="J82" s="188">
        <f>ROUND(I82*H82,2)</f>
        <v>0</v>
      </c>
      <c r="K82" s="184" t="s">
        <v>123</v>
      </c>
      <c r="L82" s="44"/>
      <c r="M82" s="189" t="s">
        <v>19</v>
      </c>
      <c r="N82" s="190" t="s">
        <v>43</v>
      </c>
      <c r="O82" s="84"/>
      <c r="P82" s="191">
        <f>O82*H82</f>
        <v>0</v>
      </c>
      <c r="Q82" s="191">
        <v>0</v>
      </c>
      <c r="R82" s="191">
        <f>Q82*H82</f>
        <v>0</v>
      </c>
      <c r="S82" s="191">
        <v>0</v>
      </c>
      <c r="T82" s="192">
        <f>S82*H82</f>
        <v>0</v>
      </c>
      <c r="U82" s="38"/>
      <c r="V82" s="38"/>
      <c r="W82" s="38"/>
      <c r="X82" s="38"/>
      <c r="Y82" s="38"/>
      <c r="Z82" s="38"/>
      <c r="AA82" s="38"/>
      <c r="AB82" s="38"/>
      <c r="AC82" s="38"/>
      <c r="AD82" s="38"/>
      <c r="AE82" s="38"/>
      <c r="AR82" s="193" t="s">
        <v>1025</v>
      </c>
      <c r="AT82" s="193" t="s">
        <v>119</v>
      </c>
      <c r="AU82" s="193" t="s">
        <v>80</v>
      </c>
      <c r="AY82" s="17" t="s">
        <v>125</v>
      </c>
      <c r="BE82" s="194">
        <f>IF(N82="základní",J82,0)</f>
        <v>0</v>
      </c>
      <c r="BF82" s="194">
        <f>IF(N82="snížená",J82,0)</f>
        <v>0</v>
      </c>
      <c r="BG82" s="194">
        <f>IF(N82="zákl. přenesená",J82,0)</f>
        <v>0</v>
      </c>
      <c r="BH82" s="194">
        <f>IF(N82="sníž. přenesená",J82,0)</f>
        <v>0</v>
      </c>
      <c r="BI82" s="194">
        <f>IF(N82="nulová",J82,0)</f>
        <v>0</v>
      </c>
      <c r="BJ82" s="17" t="s">
        <v>80</v>
      </c>
      <c r="BK82" s="194">
        <f>ROUND(I82*H82,2)</f>
        <v>0</v>
      </c>
      <c r="BL82" s="17" t="s">
        <v>1025</v>
      </c>
      <c r="BM82" s="193" t="s">
        <v>82</v>
      </c>
    </row>
    <row r="83" s="2" customFormat="1">
      <c r="A83" s="38"/>
      <c r="B83" s="39"/>
      <c r="C83" s="40"/>
      <c r="D83" s="195" t="s">
        <v>126</v>
      </c>
      <c r="E83" s="40"/>
      <c r="F83" s="196" t="s">
        <v>1023</v>
      </c>
      <c r="G83" s="40"/>
      <c r="H83" s="40"/>
      <c r="I83" s="197"/>
      <c r="J83" s="40"/>
      <c r="K83" s="40"/>
      <c r="L83" s="44"/>
      <c r="M83" s="198"/>
      <c r="N83" s="199"/>
      <c r="O83" s="84"/>
      <c r="P83" s="84"/>
      <c r="Q83" s="84"/>
      <c r="R83" s="84"/>
      <c r="S83" s="84"/>
      <c r="T83" s="85"/>
      <c r="U83" s="38"/>
      <c r="V83" s="38"/>
      <c r="W83" s="38"/>
      <c r="X83" s="38"/>
      <c r="Y83" s="38"/>
      <c r="Z83" s="38"/>
      <c r="AA83" s="38"/>
      <c r="AB83" s="38"/>
      <c r="AC83" s="38"/>
      <c r="AD83" s="38"/>
      <c r="AE83" s="38"/>
      <c r="AT83" s="17" t="s">
        <v>126</v>
      </c>
      <c r="AU83" s="17" t="s">
        <v>80</v>
      </c>
    </row>
    <row r="84" s="2" customFormat="1" ht="24.15" customHeight="1">
      <c r="A84" s="38"/>
      <c r="B84" s="39"/>
      <c r="C84" s="182" t="s">
        <v>82</v>
      </c>
      <c r="D84" s="182" t="s">
        <v>119</v>
      </c>
      <c r="E84" s="183" t="s">
        <v>1026</v>
      </c>
      <c r="F84" s="184" t="s">
        <v>1027</v>
      </c>
      <c r="G84" s="185" t="s">
        <v>1024</v>
      </c>
      <c r="H84" s="186">
        <v>1</v>
      </c>
      <c r="I84" s="187"/>
      <c r="J84" s="188">
        <f>ROUND(I84*H84,2)</f>
        <v>0</v>
      </c>
      <c r="K84" s="184" t="s">
        <v>123</v>
      </c>
      <c r="L84" s="44"/>
      <c r="M84" s="189" t="s">
        <v>19</v>
      </c>
      <c r="N84" s="190" t="s">
        <v>43</v>
      </c>
      <c r="O84" s="84"/>
      <c r="P84" s="191">
        <f>O84*H84</f>
        <v>0</v>
      </c>
      <c r="Q84" s="191">
        <v>0</v>
      </c>
      <c r="R84" s="191">
        <f>Q84*H84</f>
        <v>0</v>
      </c>
      <c r="S84" s="191">
        <v>0</v>
      </c>
      <c r="T84" s="192">
        <f>S84*H84</f>
        <v>0</v>
      </c>
      <c r="U84" s="38"/>
      <c r="V84" s="38"/>
      <c r="W84" s="38"/>
      <c r="X84" s="38"/>
      <c r="Y84" s="38"/>
      <c r="Z84" s="38"/>
      <c r="AA84" s="38"/>
      <c r="AB84" s="38"/>
      <c r="AC84" s="38"/>
      <c r="AD84" s="38"/>
      <c r="AE84" s="38"/>
      <c r="AR84" s="193" t="s">
        <v>1025</v>
      </c>
      <c r="AT84" s="193" t="s">
        <v>119</v>
      </c>
      <c r="AU84" s="193" t="s">
        <v>80</v>
      </c>
      <c r="AY84" s="17" t="s">
        <v>125</v>
      </c>
      <c r="BE84" s="194">
        <f>IF(N84="základní",J84,0)</f>
        <v>0</v>
      </c>
      <c r="BF84" s="194">
        <f>IF(N84="snížená",J84,0)</f>
        <v>0</v>
      </c>
      <c r="BG84" s="194">
        <f>IF(N84="zákl. přenesená",J84,0)</f>
        <v>0</v>
      </c>
      <c r="BH84" s="194">
        <f>IF(N84="sníž. přenesená",J84,0)</f>
        <v>0</v>
      </c>
      <c r="BI84" s="194">
        <f>IF(N84="nulová",J84,0)</f>
        <v>0</v>
      </c>
      <c r="BJ84" s="17" t="s">
        <v>80</v>
      </c>
      <c r="BK84" s="194">
        <f>ROUND(I84*H84,2)</f>
        <v>0</v>
      </c>
      <c r="BL84" s="17" t="s">
        <v>1025</v>
      </c>
      <c r="BM84" s="193" t="s">
        <v>124</v>
      </c>
    </row>
    <row r="85" s="2" customFormat="1">
      <c r="A85" s="38"/>
      <c r="B85" s="39"/>
      <c r="C85" s="40"/>
      <c r="D85" s="195" t="s">
        <v>126</v>
      </c>
      <c r="E85" s="40"/>
      <c r="F85" s="196" t="s">
        <v>1027</v>
      </c>
      <c r="G85" s="40"/>
      <c r="H85" s="40"/>
      <c r="I85" s="197"/>
      <c r="J85" s="40"/>
      <c r="K85" s="40"/>
      <c r="L85" s="44"/>
      <c r="M85" s="198"/>
      <c r="N85" s="199"/>
      <c r="O85" s="84"/>
      <c r="P85" s="84"/>
      <c r="Q85" s="84"/>
      <c r="R85" s="84"/>
      <c r="S85" s="84"/>
      <c r="T85" s="85"/>
      <c r="U85" s="38"/>
      <c r="V85" s="38"/>
      <c r="W85" s="38"/>
      <c r="X85" s="38"/>
      <c r="Y85" s="38"/>
      <c r="Z85" s="38"/>
      <c r="AA85" s="38"/>
      <c r="AB85" s="38"/>
      <c r="AC85" s="38"/>
      <c r="AD85" s="38"/>
      <c r="AE85" s="38"/>
      <c r="AT85" s="17" t="s">
        <v>126</v>
      </c>
      <c r="AU85" s="17" t="s">
        <v>80</v>
      </c>
    </row>
    <row r="86" s="2" customFormat="1">
      <c r="A86" s="38"/>
      <c r="B86" s="39"/>
      <c r="C86" s="182" t="s">
        <v>130</v>
      </c>
      <c r="D86" s="182" t="s">
        <v>119</v>
      </c>
      <c r="E86" s="183" t="s">
        <v>1028</v>
      </c>
      <c r="F86" s="184" t="s">
        <v>1029</v>
      </c>
      <c r="G86" s="185" t="s">
        <v>1024</v>
      </c>
      <c r="H86" s="186">
        <v>1</v>
      </c>
      <c r="I86" s="187"/>
      <c r="J86" s="188">
        <f>ROUND(I86*H86,2)</f>
        <v>0</v>
      </c>
      <c r="K86" s="184" t="s">
        <v>123</v>
      </c>
      <c r="L86" s="44"/>
      <c r="M86" s="189" t="s">
        <v>19</v>
      </c>
      <c r="N86" s="190" t="s">
        <v>43</v>
      </c>
      <c r="O86" s="84"/>
      <c r="P86" s="191">
        <f>O86*H86</f>
        <v>0</v>
      </c>
      <c r="Q86" s="191">
        <v>0</v>
      </c>
      <c r="R86" s="191">
        <f>Q86*H86</f>
        <v>0</v>
      </c>
      <c r="S86" s="191">
        <v>0</v>
      </c>
      <c r="T86" s="192">
        <f>S86*H86</f>
        <v>0</v>
      </c>
      <c r="U86" s="38"/>
      <c r="V86" s="38"/>
      <c r="W86" s="38"/>
      <c r="X86" s="38"/>
      <c r="Y86" s="38"/>
      <c r="Z86" s="38"/>
      <c r="AA86" s="38"/>
      <c r="AB86" s="38"/>
      <c r="AC86" s="38"/>
      <c r="AD86" s="38"/>
      <c r="AE86" s="38"/>
      <c r="AR86" s="193" t="s">
        <v>1025</v>
      </c>
      <c r="AT86" s="193" t="s">
        <v>119</v>
      </c>
      <c r="AU86" s="193" t="s">
        <v>80</v>
      </c>
      <c r="AY86" s="17" t="s">
        <v>125</v>
      </c>
      <c r="BE86" s="194">
        <f>IF(N86="základní",J86,0)</f>
        <v>0</v>
      </c>
      <c r="BF86" s="194">
        <f>IF(N86="snížená",J86,0)</f>
        <v>0</v>
      </c>
      <c r="BG86" s="194">
        <f>IF(N86="zákl. přenesená",J86,0)</f>
        <v>0</v>
      </c>
      <c r="BH86" s="194">
        <f>IF(N86="sníž. přenesená",J86,0)</f>
        <v>0</v>
      </c>
      <c r="BI86" s="194">
        <f>IF(N86="nulová",J86,0)</f>
        <v>0</v>
      </c>
      <c r="BJ86" s="17" t="s">
        <v>80</v>
      </c>
      <c r="BK86" s="194">
        <f>ROUND(I86*H86,2)</f>
        <v>0</v>
      </c>
      <c r="BL86" s="17" t="s">
        <v>1025</v>
      </c>
      <c r="BM86" s="193" t="s">
        <v>134</v>
      </c>
    </row>
    <row r="87" s="2" customFormat="1">
      <c r="A87" s="38"/>
      <c r="B87" s="39"/>
      <c r="C87" s="40"/>
      <c r="D87" s="195" t="s">
        <v>126</v>
      </c>
      <c r="E87" s="40"/>
      <c r="F87" s="196" t="s">
        <v>1030</v>
      </c>
      <c r="G87" s="40"/>
      <c r="H87" s="40"/>
      <c r="I87" s="197"/>
      <c r="J87" s="40"/>
      <c r="K87" s="40"/>
      <c r="L87" s="44"/>
      <c r="M87" s="198"/>
      <c r="N87" s="199"/>
      <c r="O87" s="84"/>
      <c r="P87" s="84"/>
      <c r="Q87" s="84"/>
      <c r="R87" s="84"/>
      <c r="S87" s="84"/>
      <c r="T87" s="85"/>
      <c r="U87" s="38"/>
      <c r="V87" s="38"/>
      <c r="W87" s="38"/>
      <c r="X87" s="38"/>
      <c r="Y87" s="38"/>
      <c r="Z87" s="38"/>
      <c r="AA87" s="38"/>
      <c r="AB87" s="38"/>
      <c r="AC87" s="38"/>
      <c r="AD87" s="38"/>
      <c r="AE87" s="38"/>
      <c r="AT87" s="17" t="s">
        <v>126</v>
      </c>
      <c r="AU87" s="17" t="s">
        <v>80</v>
      </c>
    </row>
    <row r="88" s="2" customFormat="1" ht="66.75" customHeight="1">
      <c r="A88" s="38"/>
      <c r="B88" s="39"/>
      <c r="C88" s="182" t="s">
        <v>124</v>
      </c>
      <c r="D88" s="182" t="s">
        <v>119</v>
      </c>
      <c r="E88" s="183" t="s">
        <v>1031</v>
      </c>
      <c r="F88" s="184" t="s">
        <v>1032</v>
      </c>
      <c r="G88" s="185" t="s">
        <v>1024</v>
      </c>
      <c r="H88" s="186">
        <v>1</v>
      </c>
      <c r="I88" s="187"/>
      <c r="J88" s="188">
        <f>ROUND(I88*H88,2)</f>
        <v>0</v>
      </c>
      <c r="K88" s="184" t="s">
        <v>123</v>
      </c>
      <c r="L88" s="44"/>
      <c r="M88" s="189" t="s">
        <v>19</v>
      </c>
      <c r="N88" s="190" t="s">
        <v>43</v>
      </c>
      <c r="O88" s="84"/>
      <c r="P88" s="191">
        <f>O88*H88</f>
        <v>0</v>
      </c>
      <c r="Q88" s="191">
        <v>0</v>
      </c>
      <c r="R88" s="191">
        <f>Q88*H88</f>
        <v>0</v>
      </c>
      <c r="S88" s="191">
        <v>0</v>
      </c>
      <c r="T88" s="192">
        <f>S88*H88</f>
        <v>0</v>
      </c>
      <c r="U88" s="38"/>
      <c r="V88" s="38"/>
      <c r="W88" s="38"/>
      <c r="X88" s="38"/>
      <c r="Y88" s="38"/>
      <c r="Z88" s="38"/>
      <c r="AA88" s="38"/>
      <c r="AB88" s="38"/>
      <c r="AC88" s="38"/>
      <c r="AD88" s="38"/>
      <c r="AE88" s="38"/>
      <c r="AR88" s="193" t="s">
        <v>1025</v>
      </c>
      <c r="AT88" s="193" t="s">
        <v>119</v>
      </c>
      <c r="AU88" s="193" t="s">
        <v>80</v>
      </c>
      <c r="AY88" s="17" t="s">
        <v>125</v>
      </c>
      <c r="BE88" s="194">
        <f>IF(N88="základní",J88,0)</f>
        <v>0</v>
      </c>
      <c r="BF88" s="194">
        <f>IF(N88="snížená",J88,0)</f>
        <v>0</v>
      </c>
      <c r="BG88" s="194">
        <f>IF(N88="zákl. přenesená",J88,0)</f>
        <v>0</v>
      </c>
      <c r="BH88" s="194">
        <f>IF(N88="sníž. přenesená",J88,0)</f>
        <v>0</v>
      </c>
      <c r="BI88" s="194">
        <f>IF(N88="nulová",J88,0)</f>
        <v>0</v>
      </c>
      <c r="BJ88" s="17" t="s">
        <v>80</v>
      </c>
      <c r="BK88" s="194">
        <f>ROUND(I88*H88,2)</f>
        <v>0</v>
      </c>
      <c r="BL88" s="17" t="s">
        <v>1025</v>
      </c>
      <c r="BM88" s="193" t="s">
        <v>152</v>
      </c>
    </row>
    <row r="89" s="2" customFormat="1">
      <c r="A89" s="38"/>
      <c r="B89" s="39"/>
      <c r="C89" s="40"/>
      <c r="D89" s="195" t="s">
        <v>126</v>
      </c>
      <c r="E89" s="40"/>
      <c r="F89" s="196" t="s">
        <v>1032</v>
      </c>
      <c r="G89" s="40"/>
      <c r="H89" s="40"/>
      <c r="I89" s="197"/>
      <c r="J89" s="40"/>
      <c r="K89" s="40"/>
      <c r="L89" s="44"/>
      <c r="M89" s="198"/>
      <c r="N89" s="199"/>
      <c r="O89" s="84"/>
      <c r="P89" s="84"/>
      <c r="Q89" s="84"/>
      <c r="R89" s="84"/>
      <c r="S89" s="84"/>
      <c r="T89" s="85"/>
      <c r="U89" s="38"/>
      <c r="V89" s="38"/>
      <c r="W89" s="38"/>
      <c r="X89" s="38"/>
      <c r="Y89" s="38"/>
      <c r="Z89" s="38"/>
      <c r="AA89" s="38"/>
      <c r="AB89" s="38"/>
      <c r="AC89" s="38"/>
      <c r="AD89" s="38"/>
      <c r="AE89" s="38"/>
      <c r="AT89" s="17" t="s">
        <v>126</v>
      </c>
      <c r="AU89" s="17" t="s">
        <v>80</v>
      </c>
    </row>
    <row r="90" s="2" customFormat="1" ht="33" customHeight="1">
      <c r="A90" s="38"/>
      <c r="B90" s="39"/>
      <c r="C90" s="182" t="s">
        <v>149</v>
      </c>
      <c r="D90" s="182" t="s">
        <v>119</v>
      </c>
      <c r="E90" s="183" t="s">
        <v>1033</v>
      </c>
      <c r="F90" s="184" t="s">
        <v>1034</v>
      </c>
      <c r="G90" s="185" t="s">
        <v>1024</v>
      </c>
      <c r="H90" s="186">
        <v>1</v>
      </c>
      <c r="I90" s="187"/>
      <c r="J90" s="188">
        <f>ROUND(I90*H90,2)</f>
        <v>0</v>
      </c>
      <c r="K90" s="184" t="s">
        <v>123</v>
      </c>
      <c r="L90" s="44"/>
      <c r="M90" s="189" t="s">
        <v>19</v>
      </c>
      <c r="N90" s="190" t="s">
        <v>43</v>
      </c>
      <c r="O90" s="84"/>
      <c r="P90" s="191">
        <f>O90*H90</f>
        <v>0</v>
      </c>
      <c r="Q90" s="191">
        <v>0</v>
      </c>
      <c r="R90" s="191">
        <f>Q90*H90</f>
        <v>0</v>
      </c>
      <c r="S90" s="191">
        <v>0</v>
      </c>
      <c r="T90" s="192">
        <f>S90*H90</f>
        <v>0</v>
      </c>
      <c r="U90" s="38"/>
      <c r="V90" s="38"/>
      <c r="W90" s="38"/>
      <c r="X90" s="38"/>
      <c r="Y90" s="38"/>
      <c r="Z90" s="38"/>
      <c r="AA90" s="38"/>
      <c r="AB90" s="38"/>
      <c r="AC90" s="38"/>
      <c r="AD90" s="38"/>
      <c r="AE90" s="38"/>
      <c r="AR90" s="193" t="s">
        <v>1025</v>
      </c>
      <c r="AT90" s="193" t="s">
        <v>119</v>
      </c>
      <c r="AU90" s="193" t="s">
        <v>80</v>
      </c>
      <c r="AY90" s="17" t="s">
        <v>125</v>
      </c>
      <c r="BE90" s="194">
        <f>IF(N90="základní",J90,0)</f>
        <v>0</v>
      </c>
      <c r="BF90" s="194">
        <f>IF(N90="snížená",J90,0)</f>
        <v>0</v>
      </c>
      <c r="BG90" s="194">
        <f>IF(N90="zákl. přenesená",J90,0)</f>
        <v>0</v>
      </c>
      <c r="BH90" s="194">
        <f>IF(N90="sníž. přenesená",J90,0)</f>
        <v>0</v>
      </c>
      <c r="BI90" s="194">
        <f>IF(N90="nulová",J90,0)</f>
        <v>0</v>
      </c>
      <c r="BJ90" s="17" t="s">
        <v>80</v>
      </c>
      <c r="BK90" s="194">
        <f>ROUND(I90*H90,2)</f>
        <v>0</v>
      </c>
      <c r="BL90" s="17" t="s">
        <v>1025</v>
      </c>
      <c r="BM90" s="193" t="s">
        <v>145</v>
      </c>
    </row>
    <row r="91" s="2" customFormat="1">
      <c r="A91" s="38"/>
      <c r="B91" s="39"/>
      <c r="C91" s="40"/>
      <c r="D91" s="195" t="s">
        <v>126</v>
      </c>
      <c r="E91" s="40"/>
      <c r="F91" s="196" t="s">
        <v>1034</v>
      </c>
      <c r="G91" s="40"/>
      <c r="H91" s="40"/>
      <c r="I91" s="197"/>
      <c r="J91" s="40"/>
      <c r="K91" s="40"/>
      <c r="L91" s="44"/>
      <c r="M91" s="198"/>
      <c r="N91" s="199"/>
      <c r="O91" s="84"/>
      <c r="P91" s="84"/>
      <c r="Q91" s="84"/>
      <c r="R91" s="84"/>
      <c r="S91" s="84"/>
      <c r="T91" s="85"/>
      <c r="U91" s="38"/>
      <c r="V91" s="38"/>
      <c r="W91" s="38"/>
      <c r="X91" s="38"/>
      <c r="Y91" s="38"/>
      <c r="Z91" s="38"/>
      <c r="AA91" s="38"/>
      <c r="AB91" s="38"/>
      <c r="AC91" s="38"/>
      <c r="AD91" s="38"/>
      <c r="AE91" s="38"/>
      <c r="AT91" s="17" t="s">
        <v>126</v>
      </c>
      <c r="AU91" s="17" t="s">
        <v>80</v>
      </c>
    </row>
    <row r="92" s="2" customFormat="1" ht="24.15" customHeight="1">
      <c r="A92" s="38"/>
      <c r="B92" s="39"/>
      <c r="C92" s="182" t="s">
        <v>134</v>
      </c>
      <c r="D92" s="182" t="s">
        <v>119</v>
      </c>
      <c r="E92" s="183" t="s">
        <v>1035</v>
      </c>
      <c r="F92" s="184" t="s">
        <v>1036</v>
      </c>
      <c r="G92" s="185" t="s">
        <v>1024</v>
      </c>
      <c r="H92" s="186">
        <v>1</v>
      </c>
      <c r="I92" s="187"/>
      <c r="J92" s="188">
        <f>ROUND(I92*H92,2)</f>
        <v>0</v>
      </c>
      <c r="K92" s="184" t="s">
        <v>123</v>
      </c>
      <c r="L92" s="44"/>
      <c r="M92" s="189" t="s">
        <v>19</v>
      </c>
      <c r="N92" s="190" t="s">
        <v>43</v>
      </c>
      <c r="O92" s="84"/>
      <c r="P92" s="191">
        <f>O92*H92</f>
        <v>0</v>
      </c>
      <c r="Q92" s="191">
        <v>0</v>
      </c>
      <c r="R92" s="191">
        <f>Q92*H92</f>
        <v>0</v>
      </c>
      <c r="S92" s="191">
        <v>0</v>
      </c>
      <c r="T92" s="192">
        <f>S92*H92</f>
        <v>0</v>
      </c>
      <c r="U92" s="38"/>
      <c r="V92" s="38"/>
      <c r="W92" s="38"/>
      <c r="X92" s="38"/>
      <c r="Y92" s="38"/>
      <c r="Z92" s="38"/>
      <c r="AA92" s="38"/>
      <c r="AB92" s="38"/>
      <c r="AC92" s="38"/>
      <c r="AD92" s="38"/>
      <c r="AE92" s="38"/>
      <c r="AR92" s="193" t="s">
        <v>124</v>
      </c>
      <c r="AT92" s="193" t="s">
        <v>119</v>
      </c>
      <c r="AU92" s="193" t="s">
        <v>80</v>
      </c>
      <c r="AY92" s="17" t="s">
        <v>125</v>
      </c>
      <c r="BE92" s="194">
        <f>IF(N92="základní",J92,0)</f>
        <v>0</v>
      </c>
      <c r="BF92" s="194">
        <f>IF(N92="snížená",J92,0)</f>
        <v>0</v>
      </c>
      <c r="BG92" s="194">
        <f>IF(N92="zákl. přenesená",J92,0)</f>
        <v>0</v>
      </c>
      <c r="BH92" s="194">
        <f>IF(N92="sníž. přenesená",J92,0)</f>
        <v>0</v>
      </c>
      <c r="BI92" s="194">
        <f>IF(N92="nulová",J92,0)</f>
        <v>0</v>
      </c>
      <c r="BJ92" s="17" t="s">
        <v>80</v>
      </c>
      <c r="BK92" s="194">
        <f>ROUND(I92*H92,2)</f>
        <v>0</v>
      </c>
      <c r="BL92" s="17" t="s">
        <v>124</v>
      </c>
      <c r="BM92" s="193" t="s">
        <v>1037</v>
      </c>
    </row>
    <row r="93" s="2" customFormat="1">
      <c r="A93" s="38"/>
      <c r="B93" s="39"/>
      <c r="C93" s="40"/>
      <c r="D93" s="195" t="s">
        <v>126</v>
      </c>
      <c r="E93" s="40"/>
      <c r="F93" s="196" t="s">
        <v>1038</v>
      </c>
      <c r="G93" s="40"/>
      <c r="H93" s="40"/>
      <c r="I93" s="197"/>
      <c r="J93" s="40"/>
      <c r="K93" s="40"/>
      <c r="L93" s="44"/>
      <c r="M93" s="198"/>
      <c r="N93" s="199"/>
      <c r="O93" s="84"/>
      <c r="P93" s="84"/>
      <c r="Q93" s="84"/>
      <c r="R93" s="84"/>
      <c r="S93" s="84"/>
      <c r="T93" s="85"/>
      <c r="U93" s="38"/>
      <c r="V93" s="38"/>
      <c r="W93" s="38"/>
      <c r="X93" s="38"/>
      <c r="Y93" s="38"/>
      <c r="Z93" s="38"/>
      <c r="AA93" s="38"/>
      <c r="AB93" s="38"/>
      <c r="AC93" s="38"/>
      <c r="AD93" s="38"/>
      <c r="AE93" s="38"/>
      <c r="AT93" s="17" t="s">
        <v>126</v>
      </c>
      <c r="AU93" s="17" t="s">
        <v>80</v>
      </c>
    </row>
    <row r="94" s="2" customFormat="1">
      <c r="A94" s="38"/>
      <c r="B94" s="39"/>
      <c r="C94" s="182" t="s">
        <v>157</v>
      </c>
      <c r="D94" s="182" t="s">
        <v>119</v>
      </c>
      <c r="E94" s="183" t="s">
        <v>1039</v>
      </c>
      <c r="F94" s="184" t="s">
        <v>1040</v>
      </c>
      <c r="G94" s="185" t="s">
        <v>1024</v>
      </c>
      <c r="H94" s="186">
        <v>1</v>
      </c>
      <c r="I94" s="187"/>
      <c r="J94" s="188">
        <f>ROUND(I94*H94,2)</f>
        <v>0</v>
      </c>
      <c r="K94" s="184" t="s">
        <v>123</v>
      </c>
      <c r="L94" s="44"/>
      <c r="M94" s="189" t="s">
        <v>19</v>
      </c>
      <c r="N94" s="190" t="s">
        <v>43</v>
      </c>
      <c r="O94" s="84"/>
      <c r="P94" s="191">
        <f>O94*H94</f>
        <v>0</v>
      </c>
      <c r="Q94" s="191">
        <v>0</v>
      </c>
      <c r="R94" s="191">
        <f>Q94*H94</f>
        <v>0</v>
      </c>
      <c r="S94" s="191">
        <v>0</v>
      </c>
      <c r="T94" s="192">
        <f>S94*H94</f>
        <v>0</v>
      </c>
      <c r="U94" s="38"/>
      <c r="V94" s="38"/>
      <c r="W94" s="38"/>
      <c r="X94" s="38"/>
      <c r="Y94" s="38"/>
      <c r="Z94" s="38"/>
      <c r="AA94" s="38"/>
      <c r="AB94" s="38"/>
      <c r="AC94" s="38"/>
      <c r="AD94" s="38"/>
      <c r="AE94" s="38"/>
      <c r="AR94" s="193" t="s">
        <v>1025</v>
      </c>
      <c r="AT94" s="193" t="s">
        <v>119</v>
      </c>
      <c r="AU94" s="193" t="s">
        <v>80</v>
      </c>
      <c r="AY94" s="17" t="s">
        <v>125</v>
      </c>
      <c r="BE94" s="194">
        <f>IF(N94="základní",J94,0)</f>
        <v>0</v>
      </c>
      <c r="BF94" s="194">
        <f>IF(N94="snížená",J94,0)</f>
        <v>0</v>
      </c>
      <c r="BG94" s="194">
        <f>IF(N94="zákl. přenesená",J94,0)</f>
        <v>0</v>
      </c>
      <c r="BH94" s="194">
        <f>IF(N94="sníž. přenesená",J94,0)</f>
        <v>0</v>
      </c>
      <c r="BI94" s="194">
        <f>IF(N94="nulová",J94,0)</f>
        <v>0</v>
      </c>
      <c r="BJ94" s="17" t="s">
        <v>80</v>
      </c>
      <c r="BK94" s="194">
        <f>ROUND(I94*H94,2)</f>
        <v>0</v>
      </c>
      <c r="BL94" s="17" t="s">
        <v>1025</v>
      </c>
      <c r="BM94" s="193" t="s">
        <v>156</v>
      </c>
    </row>
    <row r="95" s="2" customFormat="1">
      <c r="A95" s="38"/>
      <c r="B95" s="39"/>
      <c r="C95" s="40"/>
      <c r="D95" s="195" t="s">
        <v>126</v>
      </c>
      <c r="E95" s="40"/>
      <c r="F95" s="196" t="s">
        <v>1040</v>
      </c>
      <c r="G95" s="40"/>
      <c r="H95" s="40"/>
      <c r="I95" s="197"/>
      <c r="J95" s="40"/>
      <c r="K95" s="40"/>
      <c r="L95" s="44"/>
      <c r="M95" s="198"/>
      <c r="N95" s="199"/>
      <c r="O95" s="84"/>
      <c r="P95" s="84"/>
      <c r="Q95" s="84"/>
      <c r="R95" s="84"/>
      <c r="S95" s="84"/>
      <c r="T95" s="85"/>
      <c r="U95" s="38"/>
      <c r="V95" s="38"/>
      <c r="W95" s="38"/>
      <c r="X95" s="38"/>
      <c r="Y95" s="38"/>
      <c r="Z95" s="38"/>
      <c r="AA95" s="38"/>
      <c r="AB95" s="38"/>
      <c r="AC95" s="38"/>
      <c r="AD95" s="38"/>
      <c r="AE95" s="38"/>
      <c r="AT95" s="17" t="s">
        <v>126</v>
      </c>
      <c r="AU95" s="17" t="s">
        <v>80</v>
      </c>
    </row>
    <row r="96" s="2" customFormat="1" ht="24.15" customHeight="1">
      <c r="A96" s="38"/>
      <c r="B96" s="39"/>
      <c r="C96" s="182" t="s">
        <v>145</v>
      </c>
      <c r="D96" s="182" t="s">
        <v>119</v>
      </c>
      <c r="E96" s="183" t="s">
        <v>1041</v>
      </c>
      <c r="F96" s="184" t="s">
        <v>1042</v>
      </c>
      <c r="G96" s="185" t="s">
        <v>1024</v>
      </c>
      <c r="H96" s="186">
        <v>1</v>
      </c>
      <c r="I96" s="187"/>
      <c r="J96" s="188">
        <f>ROUND(I96*H96,2)</f>
        <v>0</v>
      </c>
      <c r="K96" s="184" t="s">
        <v>123</v>
      </c>
      <c r="L96" s="44"/>
      <c r="M96" s="189" t="s">
        <v>19</v>
      </c>
      <c r="N96" s="190" t="s">
        <v>43</v>
      </c>
      <c r="O96" s="84"/>
      <c r="P96" s="191">
        <f>O96*H96</f>
        <v>0</v>
      </c>
      <c r="Q96" s="191">
        <v>0</v>
      </c>
      <c r="R96" s="191">
        <f>Q96*H96</f>
        <v>0</v>
      </c>
      <c r="S96" s="191">
        <v>0</v>
      </c>
      <c r="T96" s="192">
        <f>S96*H96</f>
        <v>0</v>
      </c>
      <c r="U96" s="38"/>
      <c r="V96" s="38"/>
      <c r="W96" s="38"/>
      <c r="X96" s="38"/>
      <c r="Y96" s="38"/>
      <c r="Z96" s="38"/>
      <c r="AA96" s="38"/>
      <c r="AB96" s="38"/>
      <c r="AC96" s="38"/>
      <c r="AD96" s="38"/>
      <c r="AE96" s="38"/>
      <c r="AR96" s="193" t="s">
        <v>1025</v>
      </c>
      <c r="AT96" s="193" t="s">
        <v>119</v>
      </c>
      <c r="AU96" s="193" t="s">
        <v>80</v>
      </c>
      <c r="AY96" s="17" t="s">
        <v>125</v>
      </c>
      <c r="BE96" s="194">
        <f>IF(N96="základní",J96,0)</f>
        <v>0</v>
      </c>
      <c r="BF96" s="194">
        <f>IF(N96="snížená",J96,0)</f>
        <v>0</v>
      </c>
      <c r="BG96" s="194">
        <f>IF(N96="zákl. přenesená",J96,0)</f>
        <v>0</v>
      </c>
      <c r="BH96" s="194">
        <f>IF(N96="sníž. přenesená",J96,0)</f>
        <v>0</v>
      </c>
      <c r="BI96" s="194">
        <f>IF(N96="nulová",J96,0)</f>
        <v>0</v>
      </c>
      <c r="BJ96" s="17" t="s">
        <v>80</v>
      </c>
      <c r="BK96" s="194">
        <f>ROUND(I96*H96,2)</f>
        <v>0</v>
      </c>
      <c r="BL96" s="17" t="s">
        <v>1025</v>
      </c>
      <c r="BM96" s="193" t="s">
        <v>160</v>
      </c>
    </row>
    <row r="97" s="2" customFormat="1">
      <c r="A97" s="38"/>
      <c r="B97" s="39"/>
      <c r="C97" s="40"/>
      <c r="D97" s="195" t="s">
        <v>126</v>
      </c>
      <c r="E97" s="40"/>
      <c r="F97" s="196" t="s">
        <v>1042</v>
      </c>
      <c r="G97" s="40"/>
      <c r="H97" s="40"/>
      <c r="I97" s="197"/>
      <c r="J97" s="40"/>
      <c r="K97" s="40"/>
      <c r="L97" s="44"/>
      <c r="M97" s="198"/>
      <c r="N97" s="199"/>
      <c r="O97" s="84"/>
      <c r="P97" s="84"/>
      <c r="Q97" s="84"/>
      <c r="R97" s="84"/>
      <c r="S97" s="84"/>
      <c r="T97" s="85"/>
      <c r="U97" s="38"/>
      <c r="V97" s="38"/>
      <c r="W97" s="38"/>
      <c r="X97" s="38"/>
      <c r="Y97" s="38"/>
      <c r="Z97" s="38"/>
      <c r="AA97" s="38"/>
      <c r="AB97" s="38"/>
      <c r="AC97" s="38"/>
      <c r="AD97" s="38"/>
      <c r="AE97" s="38"/>
      <c r="AT97" s="17" t="s">
        <v>126</v>
      </c>
      <c r="AU97" s="17" t="s">
        <v>80</v>
      </c>
    </row>
    <row r="98" s="2" customFormat="1" ht="24.15" customHeight="1">
      <c r="A98" s="38"/>
      <c r="B98" s="39"/>
      <c r="C98" s="182" t="s">
        <v>180</v>
      </c>
      <c r="D98" s="182" t="s">
        <v>119</v>
      </c>
      <c r="E98" s="183" t="s">
        <v>1043</v>
      </c>
      <c r="F98" s="184" t="s">
        <v>1044</v>
      </c>
      <c r="G98" s="185" t="s">
        <v>1045</v>
      </c>
      <c r="H98" s="186">
        <v>10</v>
      </c>
      <c r="I98" s="187"/>
      <c r="J98" s="188">
        <f>ROUND(I98*H98,2)</f>
        <v>0</v>
      </c>
      <c r="K98" s="184" t="s">
        <v>123</v>
      </c>
      <c r="L98" s="44"/>
      <c r="M98" s="189" t="s">
        <v>19</v>
      </c>
      <c r="N98" s="190" t="s">
        <v>43</v>
      </c>
      <c r="O98" s="84"/>
      <c r="P98" s="191">
        <f>O98*H98</f>
        <v>0</v>
      </c>
      <c r="Q98" s="191">
        <v>0</v>
      </c>
      <c r="R98" s="191">
        <f>Q98*H98</f>
        <v>0</v>
      </c>
      <c r="S98" s="191">
        <v>0</v>
      </c>
      <c r="T98" s="192">
        <f>S98*H98</f>
        <v>0</v>
      </c>
      <c r="U98" s="38"/>
      <c r="V98" s="38"/>
      <c r="W98" s="38"/>
      <c r="X98" s="38"/>
      <c r="Y98" s="38"/>
      <c r="Z98" s="38"/>
      <c r="AA98" s="38"/>
      <c r="AB98" s="38"/>
      <c r="AC98" s="38"/>
      <c r="AD98" s="38"/>
      <c r="AE98" s="38"/>
      <c r="AR98" s="193" t="s">
        <v>124</v>
      </c>
      <c r="AT98" s="193" t="s">
        <v>119</v>
      </c>
      <c r="AU98" s="193" t="s">
        <v>80</v>
      </c>
      <c r="AY98" s="17" t="s">
        <v>125</v>
      </c>
      <c r="BE98" s="194">
        <f>IF(N98="základní",J98,0)</f>
        <v>0</v>
      </c>
      <c r="BF98" s="194">
        <f>IF(N98="snížená",J98,0)</f>
        <v>0</v>
      </c>
      <c r="BG98" s="194">
        <f>IF(N98="zákl. přenesená",J98,0)</f>
        <v>0</v>
      </c>
      <c r="BH98" s="194">
        <f>IF(N98="sníž. přenesená",J98,0)</f>
        <v>0</v>
      </c>
      <c r="BI98" s="194">
        <f>IF(N98="nulová",J98,0)</f>
        <v>0</v>
      </c>
      <c r="BJ98" s="17" t="s">
        <v>80</v>
      </c>
      <c r="BK98" s="194">
        <f>ROUND(I98*H98,2)</f>
        <v>0</v>
      </c>
      <c r="BL98" s="17" t="s">
        <v>124</v>
      </c>
      <c r="BM98" s="193" t="s">
        <v>1046</v>
      </c>
    </row>
    <row r="99" s="2" customFormat="1">
      <c r="A99" s="38"/>
      <c r="B99" s="39"/>
      <c r="C99" s="40"/>
      <c r="D99" s="195" t="s">
        <v>126</v>
      </c>
      <c r="E99" s="40"/>
      <c r="F99" s="196" t="s">
        <v>1044</v>
      </c>
      <c r="G99" s="40"/>
      <c r="H99" s="40"/>
      <c r="I99" s="197"/>
      <c r="J99" s="40"/>
      <c r="K99" s="40"/>
      <c r="L99" s="44"/>
      <c r="M99" s="258"/>
      <c r="N99" s="259"/>
      <c r="O99" s="260"/>
      <c r="P99" s="260"/>
      <c r="Q99" s="260"/>
      <c r="R99" s="260"/>
      <c r="S99" s="260"/>
      <c r="T99" s="261"/>
      <c r="U99" s="38"/>
      <c r="V99" s="38"/>
      <c r="W99" s="38"/>
      <c r="X99" s="38"/>
      <c r="Y99" s="38"/>
      <c r="Z99" s="38"/>
      <c r="AA99" s="38"/>
      <c r="AB99" s="38"/>
      <c r="AC99" s="38"/>
      <c r="AD99" s="38"/>
      <c r="AE99" s="38"/>
      <c r="AT99" s="17" t="s">
        <v>126</v>
      </c>
      <c r="AU99" s="17" t="s">
        <v>80</v>
      </c>
    </row>
    <row r="100" s="2" customFormat="1" ht="6.96" customHeight="1">
      <c r="A100" s="38"/>
      <c r="B100" s="59"/>
      <c r="C100" s="60"/>
      <c r="D100" s="60"/>
      <c r="E100" s="60"/>
      <c r="F100" s="60"/>
      <c r="G100" s="60"/>
      <c r="H100" s="60"/>
      <c r="I100" s="60"/>
      <c r="J100" s="60"/>
      <c r="K100" s="60"/>
      <c r="L100" s="44"/>
      <c r="M100" s="38"/>
      <c r="O100" s="38"/>
      <c r="P100" s="38"/>
      <c r="Q100" s="38"/>
      <c r="R100" s="38"/>
      <c r="S100" s="38"/>
      <c r="T100" s="38"/>
      <c r="U100" s="38"/>
      <c r="V100" s="38"/>
      <c r="W100" s="38"/>
      <c r="X100" s="38"/>
      <c r="Y100" s="38"/>
      <c r="Z100" s="38"/>
      <c r="AA100" s="38"/>
      <c r="AB100" s="38"/>
      <c r="AC100" s="38"/>
      <c r="AD100" s="38"/>
      <c r="AE100" s="38"/>
    </row>
  </sheetData>
  <sheetProtection sheet="1" autoFilter="0" formatColumns="0" formatRows="0" objects="1" scenarios="1" spinCount="100000" saltValue="UBnQ/OE5rtfXn4XECU8OcdVc4moNMvi/6K+aLh3wUbdYUv+An5fbVgTuYdmsSQwq0T1eblozs4Kp6BpwdCB80w==" hashValue="jvDkuRF6ZIro1fVxekt1PVdaB3qxGrzps+vUDQsSWxsVoePM3QEzIheKt0YXvbnjEQavKghKv5bCKjsOaXSUYQ==" algorithmName="SHA-512" password="CC35"/>
  <autoFilter ref="C79:K9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Zaplatílek Radek, Ing.</dc:creator>
  <cp:lastModifiedBy>Zaplatílek Radek, Ing.</cp:lastModifiedBy>
  <dcterms:created xsi:type="dcterms:W3CDTF">2021-12-13T14:02:18Z</dcterms:created>
  <dcterms:modified xsi:type="dcterms:W3CDTF">2021-12-13T14:02:29Z</dcterms:modified>
</cp:coreProperties>
</file>